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按经济分类编制预算 (3)" sheetId="4" r:id="rId1"/>
    <sheet name="上年结转" sheetId="6" r:id="rId2"/>
    <sheet name="按经济分类编制预算 (2)" sheetId="5" r:id="rId3"/>
  </sheets>
  <definedNames>
    <definedName name="要素或下拉框值集">#REF!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<sst xmlns="http://schemas.openxmlformats.org/spreadsheetml/2006/main" count="640" uniqueCount="128">
  <si>
    <r>
      <rPr>
        <b/>
        <sz val="20"/>
        <rFont val="Calibri"/>
        <charset val="134"/>
      </rPr>
      <t>2024</t>
    </r>
    <r>
      <rPr>
        <b/>
        <sz val="20"/>
        <rFont val="宋体"/>
        <charset val="134"/>
      </rPr>
      <t>年项目支出预算执行</t>
    </r>
  </si>
  <si>
    <t>序号</t>
  </si>
  <si>
    <t>项目名称</t>
  </si>
  <si>
    <t>功能科目</t>
  </si>
  <si>
    <t>部门经济分类</t>
  </si>
  <si>
    <t>政府经济分类</t>
  </si>
  <si>
    <t>金额(元)</t>
  </si>
  <si>
    <t>截止2月已申请</t>
  </si>
  <si>
    <t>本次申请</t>
  </si>
  <si>
    <t>余额</t>
  </si>
  <si>
    <t>上年结转</t>
  </si>
  <si>
    <t>范县城乡一体化农村供水水源置换工程占地及青苗</t>
  </si>
  <si>
    <t>2130316 农村水利</t>
  </si>
  <si>
    <t>31009土地补偿</t>
  </si>
  <si>
    <t>50305土地征迁补偿和安置支出</t>
  </si>
  <si>
    <t>农村生产救灾资金（一喷三防）</t>
  </si>
  <si>
    <t>2130119防灾救灾</t>
  </si>
  <si>
    <t>30227 委托业务费</t>
  </si>
  <si>
    <t>50205 委托业务费</t>
  </si>
  <si>
    <t>环境污染防治综合考核奖</t>
  </si>
  <si>
    <t>2110307土壤</t>
  </si>
  <si>
    <t>50201 办公经费</t>
  </si>
  <si>
    <t>2023年小麦一喷三防</t>
  </si>
  <si>
    <t>2130108病虫害控制</t>
  </si>
  <si>
    <t>2022环境污染防治综合考核奖</t>
  </si>
  <si>
    <t>2110301大气</t>
  </si>
  <si>
    <t>30201 办公费</t>
  </si>
  <si>
    <t>葛刘庄道路硬化</t>
  </si>
  <si>
    <t>2130701对村级公益事业建设的补助</t>
  </si>
  <si>
    <t>50302基础设施建设</t>
  </si>
  <si>
    <t>杨庄村道路硬化</t>
  </si>
  <si>
    <t>高辛庄村道路硬化</t>
  </si>
  <si>
    <t>2023年闫庄村道路硬化</t>
  </si>
  <si>
    <t>四星支部创建奖补资金</t>
  </si>
  <si>
    <t>2013202一般行政管理事务</t>
  </si>
  <si>
    <t>辛庄镇驻地美丽乡村建设</t>
  </si>
  <si>
    <t>2023年马棚村照明</t>
  </si>
  <si>
    <t>2023年基层卫生健康服务能力提升</t>
  </si>
  <si>
    <t>2100302乡镇卫生院</t>
  </si>
  <si>
    <t>50301房屋建筑物构建</t>
  </si>
  <si>
    <t>市派驻村第一书记经费</t>
  </si>
  <si>
    <t>2130550事业运行</t>
  </si>
  <si>
    <t>冯堤口村市派驻村第一书记经费</t>
  </si>
  <si>
    <t>碱高村市派驻村第一书记经费</t>
  </si>
  <si>
    <t>盆窑村市派驻村第一书记经费</t>
  </si>
  <si>
    <t>刘葛庄村市派驻村第一书记经费</t>
  </si>
  <si>
    <t>2022年度严重精神病障碍患者以奖代补资金</t>
  </si>
  <si>
    <t>2100408基本公共卫生服务</t>
  </si>
  <si>
    <t>30305 生活补助</t>
  </si>
  <si>
    <t>50901 社会福利和救助</t>
  </si>
  <si>
    <t>2023年度防灾救灾</t>
  </si>
  <si>
    <t>卫生改厕奖补资金</t>
  </si>
  <si>
    <t>2130126农村社会事业</t>
  </si>
  <si>
    <t>30213 维修(护)费</t>
  </si>
  <si>
    <t>50209 维修（护）费</t>
  </si>
  <si>
    <t>毛楼景区绿化管护</t>
  </si>
  <si>
    <t>2120303 小城镇基础设施建设</t>
  </si>
  <si>
    <t>30226 劳务费</t>
  </si>
  <si>
    <t>专项债项目</t>
  </si>
  <si>
    <t>2010350事业运行</t>
  </si>
  <si>
    <t>毛楼生态旅游区游乐设施拆除费用</t>
  </si>
  <si>
    <t>2120801征地和拆迁补偿支出</t>
  </si>
  <si>
    <t>彭楼罐区占地</t>
  </si>
  <si>
    <t>县政府投资占地</t>
  </si>
  <si>
    <t>滩区迁建住房建设资金</t>
  </si>
  <si>
    <t xml:space="preserve">2290402其他地方自行试点项目收益专项债券收入安排的支出
</t>
  </si>
  <si>
    <t>本      年</t>
  </si>
  <si>
    <t>综合执法经费</t>
  </si>
  <si>
    <t>2040202 一般行政管理事务</t>
  </si>
  <si>
    <t>公安政法经费</t>
  </si>
  <si>
    <t>2040201 行政运行</t>
  </si>
  <si>
    <t>黄河滩区迁建范县辛庄辛苑社区配套项目</t>
  </si>
  <si>
    <t>31005 基础设施建设</t>
  </si>
  <si>
    <t>50302 基础设施建设</t>
  </si>
  <si>
    <t>预算管理工作经费</t>
  </si>
  <si>
    <t>2010650 事业运行</t>
  </si>
  <si>
    <t>50502 商品和服务支出</t>
  </si>
  <si>
    <t>财政工作经费</t>
  </si>
  <si>
    <t>平安建设经费</t>
  </si>
  <si>
    <t>政协公用经费</t>
  </si>
  <si>
    <t>2010201 行政运行</t>
  </si>
  <si>
    <t>安全生产经费</t>
  </si>
  <si>
    <t>2130122 农业生产发展</t>
  </si>
  <si>
    <t>武装部经费</t>
  </si>
  <si>
    <t>2040101 武装警察部队</t>
  </si>
  <si>
    <t>支持企业科技创新</t>
  </si>
  <si>
    <t>2060502 技术创新服务体系</t>
  </si>
  <si>
    <t>信访经费</t>
  </si>
  <si>
    <t>30211 差旅费</t>
  </si>
  <si>
    <t>农村优待金</t>
  </si>
  <si>
    <t>2080803 在乡复员、退伍军人生活补助</t>
  </si>
  <si>
    <t>30304 抚恤金</t>
  </si>
  <si>
    <t>人大经费</t>
  </si>
  <si>
    <t>2010101 行政运行</t>
  </si>
  <si>
    <t>30215 会议费</t>
  </si>
  <si>
    <t>50202 会议费</t>
  </si>
  <si>
    <t>纪检监察工作经费</t>
  </si>
  <si>
    <t>2011101 行政运行</t>
  </si>
  <si>
    <t>30202 印刷费</t>
  </si>
  <si>
    <t>禁毒经费</t>
  </si>
  <si>
    <t>2040801 行政运行</t>
  </si>
  <si>
    <t>农田水利</t>
  </si>
  <si>
    <t>改善人居环境</t>
  </si>
  <si>
    <t>2110101 行政运行</t>
  </si>
  <si>
    <t>美丽乡村建设镇驻地南北街改造</t>
  </si>
  <si>
    <t>环保支出</t>
  </si>
  <si>
    <t>2110402 农村环境保护</t>
  </si>
  <si>
    <t>政府公用经费</t>
  </si>
  <si>
    <t>2010301 行政运行</t>
  </si>
  <si>
    <t>30206 电费</t>
  </si>
  <si>
    <t>30239 其他交通费用</t>
  </si>
  <si>
    <t>30207 邮电费</t>
  </si>
  <si>
    <t>道路维护费</t>
  </si>
  <si>
    <t>2140106 公路养护</t>
  </si>
  <si>
    <t>应急管理支出</t>
  </si>
  <si>
    <t>2240103 机关服务</t>
  </si>
  <si>
    <t>统计办公费</t>
  </si>
  <si>
    <t>2010506 统计管理</t>
  </si>
  <si>
    <t>2023年村级经费</t>
  </si>
  <si>
    <t>2130705 对村民委员会和村党支部的补助</t>
  </si>
  <si>
    <t>50501 工资福利支出</t>
  </si>
  <si>
    <t>30101 基本工资</t>
  </si>
  <si>
    <t>2013404 宗教事务</t>
  </si>
  <si>
    <t>合  计</t>
  </si>
  <si>
    <t>2024.03.29</t>
  </si>
  <si>
    <t>一般</t>
  </si>
  <si>
    <t>基金</t>
  </si>
  <si>
    <t>3月份预申请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</si>
</sst>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34"/>
      <scheme val="minor"/>
    </font>
    <font>
      <b/>
      <sz val="20"/>
      <name val="Calibri"/>
      <charset val="134"/>
    </font>
    <font>
      <sz val="14"/>
      <name val="AngsanaUPC"/>
      <charset val="134"/>
    </font>
    <font>
      <b/>
      <sz val="12"/>
      <color theme="1"/>
      <name val="微软雅黑"/>
      <charset val="134"/>
    </font>
    <font>
      <sz val="12"/>
      <color indexed="8"/>
      <name val="宋体"/>
      <charset val="134"/>
      <scheme val="minor"/>
    </font>
    <font>
      <b/>
      <sz val="10"/>
      <color theme="1"/>
      <name val="微软雅黑"/>
      <charset val="134"/>
    </font>
    <font>
      <sz val="10"/>
      <color indexed="8"/>
      <name val="宋体"/>
      <charset val="134"/>
      <scheme val="minor"/>
    </font>
    <font>
      <b/>
      <sz val="10"/>
      <color indexed="8"/>
      <name val="宋体"/>
      <charset val="134"/>
      <scheme val="minor"/>
    </font>
    <font>
      <b/>
      <sz val="12"/>
      <color indexed="8"/>
      <name val="宋体"/>
      <charset val="134"/>
      <scheme val="minor"/>
    </font>
    <font>
      <b/>
      <sz val="12"/>
      <color theme="1"/>
      <name val="宋体"/>
      <charset val="134"/>
      <scheme val="minor"/>
    </font>
    <font>
      <b/>
      <sz val="11"/>
      <color theme="1"/>
      <name val="宋体"/>
      <charset val="134"/>
      <scheme val="minor"/>
    </font>
    <font>
      <b/>
      <sz val="11"/>
      <color indexed="8"/>
      <name val="宋体"/>
      <charset val="134"/>
      <scheme val="minor"/>
    </font>
    <font>
      <b/>
      <sz val="9"/>
      <color theme="1"/>
      <name val="微软雅黑"/>
      <charset val="134"/>
    </font>
    <font>
      <sz val="9"/>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2" borderId="6"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3" fillId="3" borderId="9" applyNumberFormat="0" applyAlignment="0" applyProtection="0">
      <alignment vertical="center"/>
    </xf>
    <xf numFmtId="0" fontId="24" fillId="4" borderId="10" applyNumberFormat="0" applyAlignment="0" applyProtection="0">
      <alignment vertical="center"/>
    </xf>
    <xf numFmtId="0" fontId="25" fillId="4" borderId="9" applyNumberFormat="0" applyAlignment="0" applyProtection="0">
      <alignment vertical="center"/>
    </xf>
    <xf numFmtId="0" fontId="26" fillId="5" borderId="11" applyNumberFormat="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cellStyleXfs>
  <cellXfs count="38">
    <xf numFmtId="0" fontId="0" fillId="0" borderId="0" xfId="0" applyFont="1">
      <alignment vertical="center"/>
    </xf>
    <xf numFmtId="0" fontId="0" fillId="0" borderId="0" xfId="0" applyFont="1" applyAlignment="1">
      <alignment vertical="center" wrapText="1"/>
    </xf>
    <xf numFmtId="0" fontId="1" fillId="0" borderId="0" xfId="0" applyNumberFormat="1" applyFont="1" applyFill="1" applyAlignment="1">
      <alignment horizontal="center" vertical="center" wrapText="1"/>
    </xf>
    <xf numFmtId="0" fontId="1" fillId="0" borderId="1" xfId="0" applyNumberFormat="1" applyFont="1" applyFill="1" applyBorder="1" applyAlignment="1">
      <alignment horizontal="center" vertical="center" wrapText="1"/>
    </xf>
    <xf numFmtId="57" fontId="2"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xf>
    <xf numFmtId="0" fontId="0" fillId="0" borderId="2" xfId="0" applyFont="1" applyBorder="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3" xfId="0" applyNumberFormat="1" applyFont="1" applyBorder="1" applyAlignment="1">
      <alignment horizontal="center" vertical="center"/>
    </xf>
    <xf numFmtId="0" fontId="4" fillId="0" borderId="4" xfId="0"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xf>
    <xf numFmtId="0" fontId="3"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xf>
    <xf numFmtId="0" fontId="4"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7" fillId="0" borderId="2" xfId="0" applyFont="1" applyBorder="1" applyAlignment="1">
      <alignment horizontal="center" vertical="center" wrapText="1"/>
    </xf>
    <xf numFmtId="0" fontId="8" fillId="0" borderId="0" xfId="0" applyFont="1" applyAlignment="1">
      <alignment vertical="center" wrapText="1"/>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6" fillId="0" borderId="2" xfId="0" applyFont="1" applyBorder="1" applyAlignment="1">
      <alignment horizontal="center" vertical="center"/>
    </xf>
    <xf numFmtId="0" fontId="8" fillId="0" borderId="2" xfId="0" applyFont="1" applyBorder="1" applyAlignment="1">
      <alignment horizontal="center" vertical="center"/>
    </xf>
    <xf numFmtId="0" fontId="11"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2" xfId="0" applyFont="1" applyBorder="1" applyAlignment="1">
      <alignment vertical="center"/>
    </xf>
    <xf numFmtId="0" fontId="11" fillId="0" borderId="2" xfId="0" applyFont="1" applyBorder="1" applyAlignment="1">
      <alignment horizontal="center" vertical="center"/>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3" fillId="0" borderId="3" xfId="0" applyFont="1" applyBorder="1" applyAlignment="1">
      <alignment horizontal="center" vertical="center"/>
    </xf>
    <xf numFmtId="0" fontId="13" fillId="0" borderId="0" xfId="0" applyFont="1">
      <alignment vertical="center"/>
    </xf>
    <xf numFmtId="0" fontId="7" fillId="0" borderId="2"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7"/>
  <sheetViews>
    <sheetView tabSelected="1" topLeftCell="A37" workbookViewId="0">
      <selection activeCell="J73" sqref="J73"/>
    </sheetView>
  </sheetViews>
  <sheetFormatPr defaultColWidth="9" defaultRowHeight="13.5"/>
  <cols>
    <col min="1" max="1" width="4.5" customWidth="1"/>
    <col min="2" max="2" width="3.13333333333333" customWidth="1"/>
    <col min="3" max="3" width="18.5" style="1" customWidth="1"/>
    <col min="4" max="4" width="22.8833333333333" style="1" customWidth="1"/>
    <col min="5" max="5" width="14.625" style="1" customWidth="1"/>
    <col min="6" max="6" width="19" style="1" customWidth="1"/>
    <col min="7" max="7" width="11.375" style="1" customWidth="1"/>
    <col min="8" max="9" width="9.625" customWidth="1"/>
    <col min="10" max="10" width="11.1333333333333" customWidth="1"/>
    <col min="11" max="11" width="4.125" customWidth="1"/>
    <col min="12" max="12" width="0.625" customWidth="1"/>
    <col min="13" max="13" width="1.625" customWidth="1"/>
    <col min="14" max="14" width="11" customWidth="1"/>
    <col min="15" max="15" width="9.25" customWidth="1"/>
  </cols>
  <sheetData>
    <row r="1" ht="43" customHeight="1" spans="1:15">
      <c r="A1" s="2" t="s">
        <v>0</v>
      </c>
      <c r="B1" s="2"/>
      <c r="C1" s="2"/>
      <c r="D1" s="2"/>
      <c r="E1" s="2"/>
      <c r="F1" s="2"/>
      <c r="G1" s="2"/>
      <c r="H1" s="2"/>
      <c r="I1" s="2"/>
      <c r="J1" s="2"/>
      <c r="K1" s="2"/>
      <c r="L1" s="2"/>
      <c r="M1" s="2"/>
      <c r="N1" s="2"/>
      <c r="O1" s="2"/>
    </row>
    <row r="2" ht="24" customHeight="1" spans="3:14">
      <c r="C2" s="3"/>
      <c r="D2" s="2"/>
      <c r="F2" s="4">
        <v>45352</v>
      </c>
      <c r="G2" s="2"/>
      <c r="H2" s="5"/>
      <c r="I2" s="5"/>
      <c r="J2" s="5"/>
      <c r="K2" s="5"/>
      <c r="L2" s="5"/>
      <c r="M2" s="5"/>
      <c r="N2" s="5"/>
    </row>
    <row r="3" ht="37" customHeight="1" spans="1:14">
      <c r="A3" s="6" t="s">
        <v>1</v>
      </c>
      <c r="B3" s="6"/>
      <c r="C3" s="7" t="s">
        <v>2</v>
      </c>
      <c r="D3" s="7" t="s">
        <v>3</v>
      </c>
      <c r="E3" s="7" t="s">
        <v>4</v>
      </c>
      <c r="F3" s="7" t="s">
        <v>5</v>
      </c>
      <c r="G3" s="8" t="s">
        <v>6</v>
      </c>
      <c r="H3" s="8" t="s">
        <v>7</v>
      </c>
      <c r="I3" s="35" t="s">
        <v>8</v>
      </c>
      <c r="J3" s="35"/>
      <c r="K3" s="35"/>
      <c r="L3" s="35"/>
      <c r="M3" s="35"/>
      <c r="N3" s="23" t="s">
        <v>9</v>
      </c>
    </row>
    <row r="4" ht="29" customHeight="1" spans="1:14">
      <c r="A4" s="6">
        <v>1</v>
      </c>
      <c r="B4" s="27" t="s">
        <v>10</v>
      </c>
      <c r="C4" s="28" t="s">
        <v>11</v>
      </c>
      <c r="D4" s="28" t="s">
        <v>12</v>
      </c>
      <c r="E4" s="28" t="s">
        <v>13</v>
      </c>
      <c r="F4" s="28" t="s">
        <v>14</v>
      </c>
      <c r="G4" s="33">
        <v>30176.1</v>
      </c>
      <c r="H4" s="34"/>
      <c r="I4" s="34"/>
      <c r="J4" s="34"/>
      <c r="K4" s="34"/>
      <c r="L4" s="34"/>
      <c r="M4" s="34"/>
      <c r="N4" s="24">
        <f>G4-H4-I4-J4-K4-L4-M4</f>
        <v>30176.1</v>
      </c>
    </row>
    <row r="5" ht="29" customHeight="1" spans="1:14">
      <c r="A5" s="6">
        <v>2</v>
      </c>
      <c r="B5" s="29"/>
      <c r="C5" s="28" t="s">
        <v>15</v>
      </c>
      <c r="D5" s="28" t="s">
        <v>16</v>
      </c>
      <c r="E5" s="28" t="s">
        <v>17</v>
      </c>
      <c r="F5" s="28" t="s">
        <v>18</v>
      </c>
      <c r="G5" s="33">
        <v>3525.86</v>
      </c>
      <c r="H5" s="34"/>
      <c r="I5" s="34"/>
      <c r="J5" s="34"/>
      <c r="K5" s="34"/>
      <c r="L5" s="34"/>
      <c r="M5" s="34"/>
      <c r="N5" s="24">
        <f t="shared" ref="N5:N36" si="0">G5-H5-I5-J5-K5-L5-M5</f>
        <v>3525.86</v>
      </c>
    </row>
    <row r="6" ht="29" customHeight="1" spans="1:14">
      <c r="A6" s="6">
        <v>3</v>
      </c>
      <c r="B6" s="29"/>
      <c r="C6" s="28" t="s">
        <v>19</v>
      </c>
      <c r="D6" s="28" t="s">
        <v>20</v>
      </c>
      <c r="E6" s="28">
        <v>30201</v>
      </c>
      <c r="F6" s="28" t="s">
        <v>21</v>
      </c>
      <c r="G6" s="33">
        <v>200000</v>
      </c>
      <c r="H6" s="34">
        <v>168460</v>
      </c>
      <c r="I6" s="34"/>
      <c r="J6" s="34"/>
      <c r="K6" s="34"/>
      <c r="L6" s="34"/>
      <c r="M6" s="34"/>
      <c r="N6" s="24">
        <f t="shared" si="0"/>
        <v>31540</v>
      </c>
    </row>
    <row r="7" ht="29" customHeight="1" spans="1:14">
      <c r="A7" s="6">
        <v>4</v>
      </c>
      <c r="B7" s="29"/>
      <c r="C7" s="28" t="s">
        <v>22</v>
      </c>
      <c r="D7" s="28" t="s">
        <v>23</v>
      </c>
      <c r="E7" s="28" t="s">
        <v>17</v>
      </c>
      <c r="F7" s="28" t="s">
        <v>18</v>
      </c>
      <c r="G7" s="33">
        <v>270000</v>
      </c>
      <c r="H7" s="34">
        <v>270000</v>
      </c>
      <c r="I7" s="34"/>
      <c r="J7" s="34"/>
      <c r="K7" s="34"/>
      <c r="L7" s="34"/>
      <c r="M7" s="34"/>
      <c r="N7" s="24">
        <f t="shared" si="0"/>
        <v>0</v>
      </c>
    </row>
    <row r="8" ht="27" customHeight="1" spans="1:14">
      <c r="A8" s="6">
        <v>5</v>
      </c>
      <c r="B8" s="29"/>
      <c r="C8" s="28" t="s">
        <v>24</v>
      </c>
      <c r="D8" s="28" t="s">
        <v>25</v>
      </c>
      <c r="E8" s="28" t="s">
        <v>26</v>
      </c>
      <c r="F8" s="28" t="s">
        <v>21</v>
      </c>
      <c r="G8" s="33">
        <v>200000</v>
      </c>
      <c r="H8" s="34">
        <v>200000</v>
      </c>
      <c r="I8" s="34"/>
      <c r="J8" s="34"/>
      <c r="K8" s="34"/>
      <c r="L8" s="34"/>
      <c r="M8" s="34"/>
      <c r="N8" s="24">
        <f t="shared" si="0"/>
        <v>0</v>
      </c>
    </row>
    <row r="9" ht="25" customHeight="1" spans="1:14">
      <c r="A9" s="6">
        <v>6</v>
      </c>
      <c r="B9" s="29"/>
      <c r="C9" s="28" t="s">
        <v>27</v>
      </c>
      <c r="D9" s="28" t="s">
        <v>28</v>
      </c>
      <c r="E9" s="28">
        <v>31005</v>
      </c>
      <c r="F9" s="28" t="s">
        <v>29</v>
      </c>
      <c r="G9" s="33">
        <v>240000</v>
      </c>
      <c r="H9" s="34"/>
      <c r="I9" s="34"/>
      <c r="J9" s="34"/>
      <c r="K9" s="34"/>
      <c r="L9" s="34"/>
      <c r="M9" s="34"/>
      <c r="N9" s="24">
        <f t="shared" si="0"/>
        <v>240000</v>
      </c>
    </row>
    <row r="10" ht="27" customHeight="1" spans="1:14">
      <c r="A10" s="6">
        <v>7</v>
      </c>
      <c r="B10" s="29"/>
      <c r="C10" s="28" t="s">
        <v>30</v>
      </c>
      <c r="D10" s="28" t="s">
        <v>28</v>
      </c>
      <c r="E10" s="28">
        <v>31005</v>
      </c>
      <c r="F10" s="28" t="s">
        <v>29</v>
      </c>
      <c r="G10" s="33">
        <v>260000</v>
      </c>
      <c r="H10" s="34"/>
      <c r="I10" s="34"/>
      <c r="J10" s="34"/>
      <c r="K10" s="34"/>
      <c r="L10" s="34"/>
      <c r="M10" s="34"/>
      <c r="N10" s="24">
        <f t="shared" si="0"/>
        <v>260000</v>
      </c>
    </row>
    <row r="11" ht="24" customHeight="1" spans="1:14">
      <c r="A11" s="6">
        <v>8</v>
      </c>
      <c r="B11" s="29"/>
      <c r="C11" s="28" t="s">
        <v>31</v>
      </c>
      <c r="D11" s="28" t="s">
        <v>28</v>
      </c>
      <c r="E11" s="28">
        <v>31005</v>
      </c>
      <c r="F11" s="28" t="s">
        <v>29</v>
      </c>
      <c r="G11" s="33">
        <v>260000</v>
      </c>
      <c r="H11" s="34"/>
      <c r="I11" s="34"/>
      <c r="J11" s="34"/>
      <c r="K11" s="34"/>
      <c r="L11" s="34"/>
      <c r="M11" s="34"/>
      <c r="N11" s="24">
        <f t="shared" si="0"/>
        <v>260000</v>
      </c>
    </row>
    <row r="12" ht="29" customHeight="1" spans="1:14">
      <c r="A12" s="6">
        <v>9</v>
      </c>
      <c r="B12" s="29"/>
      <c r="C12" s="28" t="s">
        <v>32</v>
      </c>
      <c r="D12" s="28" t="s">
        <v>28</v>
      </c>
      <c r="E12" s="28">
        <v>31005</v>
      </c>
      <c r="F12" s="28" t="s">
        <v>29</v>
      </c>
      <c r="G12" s="33">
        <v>200000</v>
      </c>
      <c r="H12" s="34"/>
      <c r="I12" s="34"/>
      <c r="J12" s="34"/>
      <c r="K12" s="34"/>
      <c r="L12" s="34"/>
      <c r="M12" s="34"/>
      <c r="N12" s="24">
        <f t="shared" si="0"/>
        <v>200000</v>
      </c>
    </row>
    <row r="13" ht="29" customHeight="1" spans="1:14">
      <c r="A13" s="6">
        <v>10</v>
      </c>
      <c r="B13" s="29"/>
      <c r="C13" s="28" t="s">
        <v>33</v>
      </c>
      <c r="D13" s="28" t="s">
        <v>34</v>
      </c>
      <c r="E13" s="28">
        <v>30201</v>
      </c>
      <c r="F13" s="28">
        <v>50201</v>
      </c>
      <c r="G13" s="33">
        <v>250000</v>
      </c>
      <c r="H13" s="34"/>
      <c r="I13" s="34"/>
      <c r="J13" s="34"/>
      <c r="K13" s="34"/>
      <c r="L13" s="34"/>
      <c r="M13" s="34"/>
      <c r="N13" s="24">
        <f t="shared" si="0"/>
        <v>250000</v>
      </c>
    </row>
    <row r="14" ht="29" customHeight="1" spans="1:14">
      <c r="A14" s="6">
        <v>11</v>
      </c>
      <c r="B14" s="29"/>
      <c r="C14" s="28" t="s">
        <v>35</v>
      </c>
      <c r="D14" s="28" t="s">
        <v>28</v>
      </c>
      <c r="E14" s="28">
        <v>31005</v>
      </c>
      <c r="F14" s="28" t="s">
        <v>29</v>
      </c>
      <c r="G14" s="33">
        <v>890000</v>
      </c>
      <c r="H14" s="34"/>
      <c r="I14" s="34"/>
      <c r="J14" s="34"/>
      <c r="K14" s="34"/>
      <c r="L14" s="34"/>
      <c r="M14" s="34"/>
      <c r="N14" s="24">
        <f t="shared" si="0"/>
        <v>890000</v>
      </c>
    </row>
    <row r="15" ht="29" customHeight="1" spans="1:14">
      <c r="A15" s="6">
        <v>12</v>
      </c>
      <c r="B15" s="29"/>
      <c r="C15" s="28" t="s">
        <v>35</v>
      </c>
      <c r="D15" s="28" t="s">
        <v>28</v>
      </c>
      <c r="E15" s="28">
        <v>31005</v>
      </c>
      <c r="F15" s="28" t="s">
        <v>29</v>
      </c>
      <c r="G15" s="33">
        <v>5110000</v>
      </c>
      <c r="H15" s="34"/>
      <c r="I15" s="34"/>
      <c r="J15" s="34"/>
      <c r="K15" s="34"/>
      <c r="L15" s="34"/>
      <c r="M15" s="34"/>
      <c r="N15" s="24">
        <f t="shared" si="0"/>
        <v>5110000</v>
      </c>
    </row>
    <row r="16" ht="29" customHeight="1" spans="1:14">
      <c r="A16" s="6">
        <v>13</v>
      </c>
      <c r="B16" s="29"/>
      <c r="C16" s="28" t="s">
        <v>36</v>
      </c>
      <c r="D16" s="28" t="s">
        <v>28</v>
      </c>
      <c r="E16" s="28">
        <v>31005</v>
      </c>
      <c r="F16" s="28" t="s">
        <v>29</v>
      </c>
      <c r="G16" s="33">
        <v>130000</v>
      </c>
      <c r="H16" s="34"/>
      <c r="I16" s="34"/>
      <c r="J16" s="34"/>
      <c r="K16" s="34"/>
      <c r="L16" s="34"/>
      <c r="M16" s="34"/>
      <c r="N16" s="24">
        <f t="shared" si="0"/>
        <v>130000</v>
      </c>
    </row>
    <row r="17" ht="29" customHeight="1" spans="1:14">
      <c r="A17" s="6">
        <v>14</v>
      </c>
      <c r="B17" s="29"/>
      <c r="C17" s="28" t="s">
        <v>37</v>
      </c>
      <c r="D17" s="28" t="s">
        <v>38</v>
      </c>
      <c r="E17" s="28">
        <v>31001</v>
      </c>
      <c r="F17" s="28" t="s">
        <v>39</v>
      </c>
      <c r="G17" s="33">
        <v>200000</v>
      </c>
      <c r="H17" s="34"/>
      <c r="I17" s="34"/>
      <c r="J17" s="34"/>
      <c r="K17" s="34"/>
      <c r="L17" s="34"/>
      <c r="M17" s="34"/>
      <c r="N17" s="24">
        <f t="shared" si="0"/>
        <v>200000</v>
      </c>
    </row>
    <row r="18" ht="29" customHeight="1" spans="1:14">
      <c r="A18" s="6">
        <v>15</v>
      </c>
      <c r="B18" s="29"/>
      <c r="C18" s="28" t="s">
        <v>40</v>
      </c>
      <c r="D18" s="28" t="s">
        <v>41</v>
      </c>
      <c r="E18" s="28" t="s">
        <v>26</v>
      </c>
      <c r="F18" s="28" t="s">
        <v>21</v>
      </c>
      <c r="G18" s="33">
        <v>20006.48</v>
      </c>
      <c r="H18" s="34"/>
      <c r="I18" s="34"/>
      <c r="J18" s="34"/>
      <c r="K18" s="34"/>
      <c r="L18" s="34"/>
      <c r="M18" s="34"/>
      <c r="N18" s="24">
        <f t="shared" si="0"/>
        <v>20006.48</v>
      </c>
    </row>
    <row r="19" ht="29" customHeight="1" spans="1:14">
      <c r="A19" s="6">
        <v>16</v>
      </c>
      <c r="B19" s="29"/>
      <c r="C19" s="28" t="s">
        <v>42</v>
      </c>
      <c r="D19" s="28" t="s">
        <v>41</v>
      </c>
      <c r="E19" s="28" t="s">
        <v>26</v>
      </c>
      <c r="F19" s="28" t="s">
        <v>21</v>
      </c>
      <c r="G19" s="33">
        <v>20000</v>
      </c>
      <c r="H19" s="34">
        <v>20000</v>
      </c>
      <c r="I19" s="34"/>
      <c r="J19" s="34"/>
      <c r="K19" s="34"/>
      <c r="L19" s="34"/>
      <c r="M19" s="34"/>
      <c r="N19" s="24">
        <f t="shared" si="0"/>
        <v>0</v>
      </c>
    </row>
    <row r="20" ht="29" customHeight="1" spans="1:14">
      <c r="A20" s="6">
        <v>17</v>
      </c>
      <c r="B20" s="29"/>
      <c r="C20" s="28" t="s">
        <v>43</v>
      </c>
      <c r="D20" s="28" t="s">
        <v>41</v>
      </c>
      <c r="E20" s="28" t="s">
        <v>26</v>
      </c>
      <c r="F20" s="28" t="s">
        <v>21</v>
      </c>
      <c r="G20" s="33">
        <v>20000</v>
      </c>
      <c r="H20" s="34">
        <v>20000</v>
      </c>
      <c r="I20" s="34"/>
      <c r="J20" s="34"/>
      <c r="K20" s="34"/>
      <c r="L20" s="34"/>
      <c r="M20" s="34"/>
      <c r="N20" s="24">
        <f t="shared" si="0"/>
        <v>0</v>
      </c>
    </row>
    <row r="21" ht="23" customHeight="1" spans="1:14">
      <c r="A21" s="6">
        <v>18</v>
      </c>
      <c r="B21" s="29"/>
      <c r="C21" s="28" t="s">
        <v>44</v>
      </c>
      <c r="D21" s="28" t="s">
        <v>41</v>
      </c>
      <c r="E21" s="28" t="s">
        <v>26</v>
      </c>
      <c r="F21" s="28" t="s">
        <v>21</v>
      </c>
      <c r="G21" s="33">
        <v>20000</v>
      </c>
      <c r="H21" s="34">
        <v>20000</v>
      </c>
      <c r="I21" s="34"/>
      <c r="J21" s="34"/>
      <c r="K21" s="34"/>
      <c r="L21" s="34"/>
      <c r="M21" s="34"/>
      <c r="N21" s="24">
        <f t="shared" si="0"/>
        <v>0</v>
      </c>
    </row>
    <row r="22" ht="28" customHeight="1" spans="1:14">
      <c r="A22" s="6">
        <v>19</v>
      </c>
      <c r="B22" s="29"/>
      <c r="C22" s="28" t="s">
        <v>45</v>
      </c>
      <c r="D22" s="28" t="s">
        <v>41</v>
      </c>
      <c r="E22" s="28" t="s">
        <v>26</v>
      </c>
      <c r="F22" s="28" t="s">
        <v>21</v>
      </c>
      <c r="G22" s="33">
        <v>20000</v>
      </c>
      <c r="H22" s="34">
        <v>20000</v>
      </c>
      <c r="I22" s="34"/>
      <c r="J22" s="34"/>
      <c r="K22" s="34"/>
      <c r="L22" s="34"/>
      <c r="M22" s="34"/>
      <c r="N22" s="24">
        <f t="shared" si="0"/>
        <v>0</v>
      </c>
    </row>
    <row r="23" ht="29" customHeight="1" spans="1:14">
      <c r="A23" s="6">
        <v>20</v>
      </c>
      <c r="B23" s="29"/>
      <c r="C23" s="28" t="s">
        <v>46</v>
      </c>
      <c r="D23" s="28" t="s">
        <v>47</v>
      </c>
      <c r="E23" s="28" t="s">
        <v>48</v>
      </c>
      <c r="F23" s="28" t="s">
        <v>49</v>
      </c>
      <c r="G23" s="33">
        <v>9600</v>
      </c>
      <c r="H23" s="34"/>
      <c r="I23" s="34"/>
      <c r="J23" s="34"/>
      <c r="K23" s="34"/>
      <c r="L23" s="34"/>
      <c r="M23" s="34"/>
      <c r="N23" s="24">
        <f t="shared" si="0"/>
        <v>9600</v>
      </c>
    </row>
    <row r="24" ht="21" customHeight="1" spans="1:14">
      <c r="A24" s="6">
        <v>21</v>
      </c>
      <c r="B24" s="29"/>
      <c r="C24" s="28" t="s">
        <v>50</v>
      </c>
      <c r="D24" s="28" t="s">
        <v>16</v>
      </c>
      <c r="E24" s="28" t="s">
        <v>17</v>
      </c>
      <c r="F24" s="28" t="s">
        <v>18</v>
      </c>
      <c r="G24" s="33">
        <v>54758.83</v>
      </c>
      <c r="H24" s="34"/>
      <c r="I24" s="34"/>
      <c r="J24" s="34"/>
      <c r="K24" s="34"/>
      <c r="L24" s="34"/>
      <c r="M24" s="34"/>
      <c r="N24" s="24">
        <f t="shared" si="0"/>
        <v>54758.83</v>
      </c>
    </row>
    <row r="25" ht="29" customHeight="1" spans="1:14">
      <c r="A25" s="6">
        <v>22</v>
      </c>
      <c r="B25" s="29"/>
      <c r="C25" s="28" t="s">
        <v>51</v>
      </c>
      <c r="D25" s="28" t="s">
        <v>52</v>
      </c>
      <c r="E25" s="28" t="s">
        <v>53</v>
      </c>
      <c r="F25" s="28" t="s">
        <v>54</v>
      </c>
      <c r="G25" s="33">
        <v>8300</v>
      </c>
      <c r="H25" s="34"/>
      <c r="I25" s="34"/>
      <c r="J25" s="34"/>
      <c r="K25" s="34"/>
      <c r="L25" s="34"/>
      <c r="M25" s="34"/>
      <c r="N25" s="24">
        <f t="shared" si="0"/>
        <v>8300</v>
      </c>
    </row>
    <row r="26" ht="24" customHeight="1" spans="1:14">
      <c r="A26" s="6">
        <v>23</v>
      </c>
      <c r="B26" s="29"/>
      <c r="C26" s="28" t="s">
        <v>55</v>
      </c>
      <c r="D26" s="28" t="s">
        <v>56</v>
      </c>
      <c r="E26" s="28" t="s">
        <v>57</v>
      </c>
      <c r="F26" s="28" t="s">
        <v>18</v>
      </c>
      <c r="G26" s="33">
        <v>10000</v>
      </c>
      <c r="H26" s="34"/>
      <c r="I26" s="34"/>
      <c r="J26" s="34"/>
      <c r="K26" s="34"/>
      <c r="L26" s="34"/>
      <c r="M26" s="34"/>
      <c r="N26" s="24">
        <f t="shared" si="0"/>
        <v>10000</v>
      </c>
    </row>
    <row r="27" ht="29" customHeight="1" spans="1:14">
      <c r="A27" s="6">
        <v>24</v>
      </c>
      <c r="B27" s="29"/>
      <c r="C27" s="28" t="s">
        <v>58</v>
      </c>
      <c r="D27" s="28" t="s">
        <v>59</v>
      </c>
      <c r="E27" s="28" t="s">
        <v>17</v>
      </c>
      <c r="F27" s="28" t="s">
        <v>18</v>
      </c>
      <c r="G27" s="33">
        <v>55000</v>
      </c>
      <c r="H27" s="34">
        <v>55000</v>
      </c>
      <c r="I27" s="34"/>
      <c r="J27" s="34"/>
      <c r="K27" s="34"/>
      <c r="L27" s="34"/>
      <c r="M27" s="34"/>
      <c r="N27" s="24">
        <f t="shared" si="0"/>
        <v>0</v>
      </c>
    </row>
    <row r="28" ht="29" customHeight="1" spans="1:14">
      <c r="A28" s="6">
        <v>25</v>
      </c>
      <c r="B28" s="29"/>
      <c r="C28" s="28" t="s">
        <v>60</v>
      </c>
      <c r="D28" s="28" t="s">
        <v>61</v>
      </c>
      <c r="E28" s="28" t="s">
        <v>57</v>
      </c>
      <c r="F28" s="28" t="s">
        <v>18</v>
      </c>
      <c r="G28" s="33">
        <v>872000</v>
      </c>
      <c r="H28" s="34">
        <f>169167.5+221000</f>
        <v>390167.5</v>
      </c>
      <c r="I28" s="34"/>
      <c r="J28" s="34"/>
      <c r="K28" s="34"/>
      <c r="L28" s="34"/>
      <c r="M28" s="34"/>
      <c r="N28" s="24">
        <f t="shared" si="0"/>
        <v>481832.5</v>
      </c>
    </row>
    <row r="29" ht="29" customHeight="1" spans="1:14">
      <c r="A29" s="6">
        <v>26</v>
      </c>
      <c r="B29" s="29"/>
      <c r="C29" s="28" t="s">
        <v>62</v>
      </c>
      <c r="D29" s="28" t="s">
        <v>61</v>
      </c>
      <c r="E29" s="28" t="s">
        <v>13</v>
      </c>
      <c r="F29" s="28" t="s">
        <v>14</v>
      </c>
      <c r="G29" s="33">
        <v>224311.38</v>
      </c>
      <c r="H29" s="34"/>
      <c r="I29" s="34"/>
      <c r="J29" s="34"/>
      <c r="K29" s="34"/>
      <c r="L29" s="34"/>
      <c r="M29" s="34"/>
      <c r="N29" s="24">
        <f t="shared" si="0"/>
        <v>224311.38</v>
      </c>
    </row>
    <row r="30" ht="29" customHeight="1" spans="1:14">
      <c r="A30" s="6">
        <v>27</v>
      </c>
      <c r="B30" s="29"/>
      <c r="C30" s="28" t="s">
        <v>63</v>
      </c>
      <c r="D30" s="28" t="s">
        <v>61</v>
      </c>
      <c r="E30" s="28" t="s">
        <v>13</v>
      </c>
      <c r="F30" s="28" t="s">
        <v>14</v>
      </c>
      <c r="G30" s="33">
        <v>201608</v>
      </c>
      <c r="H30" s="34"/>
      <c r="I30" s="34"/>
      <c r="J30" s="34"/>
      <c r="K30" s="34"/>
      <c r="L30" s="34"/>
      <c r="M30" s="34"/>
      <c r="N30" s="24">
        <f t="shared" si="0"/>
        <v>201608</v>
      </c>
    </row>
    <row r="31" ht="29" customHeight="1" spans="1:14">
      <c r="A31" s="6">
        <v>28</v>
      </c>
      <c r="B31" s="29"/>
      <c r="C31" s="28" t="s">
        <v>63</v>
      </c>
      <c r="D31" s="28" t="s">
        <v>61</v>
      </c>
      <c r="E31" s="28" t="s">
        <v>13</v>
      </c>
      <c r="F31" s="28" t="s">
        <v>14</v>
      </c>
      <c r="G31" s="33">
        <v>33</v>
      </c>
      <c r="H31" s="34"/>
      <c r="I31" s="34"/>
      <c r="J31" s="34"/>
      <c r="K31" s="34"/>
      <c r="L31" s="34"/>
      <c r="M31" s="34"/>
      <c r="N31" s="24">
        <f t="shared" si="0"/>
        <v>33</v>
      </c>
    </row>
    <row r="32" ht="29" customHeight="1" spans="1:14">
      <c r="A32" s="6">
        <v>29</v>
      </c>
      <c r="B32" s="30"/>
      <c r="C32" s="28" t="s">
        <v>64</v>
      </c>
      <c r="D32" s="28" t="s">
        <v>65</v>
      </c>
      <c r="E32" s="28">
        <v>31005</v>
      </c>
      <c r="F32" s="28" t="s">
        <v>29</v>
      </c>
      <c r="G32" s="33">
        <v>13000000</v>
      </c>
      <c r="H32" s="34">
        <v>2000000</v>
      </c>
      <c r="I32" s="34"/>
      <c r="J32" s="34"/>
      <c r="K32" s="34"/>
      <c r="L32" s="34"/>
      <c r="M32" s="34"/>
      <c r="N32" s="24">
        <f t="shared" si="0"/>
        <v>11000000</v>
      </c>
    </row>
    <row r="33" ht="18" customHeight="1" spans="1:14">
      <c r="A33" s="6">
        <v>30</v>
      </c>
      <c r="B33" s="9" t="s">
        <v>66</v>
      </c>
      <c r="C33" s="10" t="s">
        <v>67</v>
      </c>
      <c r="D33" s="10" t="s">
        <v>68</v>
      </c>
      <c r="E33" s="10" t="s">
        <v>26</v>
      </c>
      <c r="F33" s="10" t="s">
        <v>21</v>
      </c>
      <c r="G33" s="11">
        <v>300000</v>
      </c>
      <c r="H33" s="12">
        <v>30000</v>
      </c>
      <c r="I33" s="12"/>
      <c r="J33" s="12"/>
      <c r="K33" s="12"/>
      <c r="L33" s="12"/>
      <c r="M33" s="12"/>
      <c r="N33" s="24">
        <f t="shared" si="0"/>
        <v>270000</v>
      </c>
    </row>
    <row r="34" ht="18" customHeight="1" spans="1:15">
      <c r="A34" s="6">
        <v>31</v>
      </c>
      <c r="B34" s="13"/>
      <c r="C34" s="10" t="s">
        <v>69</v>
      </c>
      <c r="D34" s="10" t="s">
        <v>70</v>
      </c>
      <c r="E34" s="10" t="s">
        <v>26</v>
      </c>
      <c r="F34" s="10" t="s">
        <v>21</v>
      </c>
      <c r="G34" s="11">
        <v>150000</v>
      </c>
      <c r="H34" s="12">
        <v>37503.5</v>
      </c>
      <c r="I34" s="12"/>
      <c r="J34" s="12"/>
      <c r="K34" s="12"/>
      <c r="L34" s="12"/>
      <c r="M34" s="12"/>
      <c r="N34" s="24">
        <f t="shared" si="0"/>
        <v>112496.5</v>
      </c>
      <c r="O34">
        <f>40000-H34</f>
        <v>2496.5</v>
      </c>
    </row>
    <row r="35" ht="37" customHeight="1" spans="1:14">
      <c r="A35" s="6">
        <v>32</v>
      </c>
      <c r="B35" s="13"/>
      <c r="C35" s="10" t="s">
        <v>71</v>
      </c>
      <c r="D35" s="10" t="s">
        <v>56</v>
      </c>
      <c r="E35" s="10" t="s">
        <v>72</v>
      </c>
      <c r="F35" s="10" t="s">
        <v>73</v>
      </c>
      <c r="G35" s="11">
        <v>1000000</v>
      </c>
      <c r="H35" s="12"/>
      <c r="I35" s="12"/>
      <c r="J35" s="12"/>
      <c r="K35" s="12"/>
      <c r="L35" s="12"/>
      <c r="M35" s="12"/>
      <c r="N35" s="24">
        <f t="shared" si="0"/>
        <v>1000000</v>
      </c>
    </row>
    <row r="36" ht="18" customHeight="1" spans="1:14">
      <c r="A36" s="6">
        <v>33</v>
      </c>
      <c r="B36" s="13"/>
      <c r="C36" s="10" t="s">
        <v>74</v>
      </c>
      <c r="D36" s="10" t="s">
        <v>75</v>
      </c>
      <c r="E36" s="10" t="s">
        <v>26</v>
      </c>
      <c r="F36" s="10" t="s">
        <v>76</v>
      </c>
      <c r="G36" s="11">
        <v>25000</v>
      </c>
      <c r="H36" s="12">
        <v>16000</v>
      </c>
      <c r="I36" s="12"/>
      <c r="J36" s="12"/>
      <c r="K36" s="12"/>
      <c r="L36" s="12"/>
      <c r="M36" s="12"/>
      <c r="N36" s="24">
        <f t="shared" si="0"/>
        <v>9000</v>
      </c>
    </row>
    <row r="37" ht="18" customHeight="1" spans="1:14">
      <c r="A37" s="6">
        <v>34</v>
      </c>
      <c r="B37" s="13"/>
      <c r="C37" s="10" t="s">
        <v>77</v>
      </c>
      <c r="D37" s="10" t="s">
        <v>75</v>
      </c>
      <c r="E37" s="10" t="s">
        <v>26</v>
      </c>
      <c r="F37" s="10" t="s">
        <v>21</v>
      </c>
      <c r="G37" s="11">
        <v>100000</v>
      </c>
      <c r="H37" s="12"/>
      <c r="I37" s="12"/>
      <c r="J37" s="12"/>
      <c r="K37" s="12"/>
      <c r="L37" s="12"/>
      <c r="M37" s="12"/>
      <c r="N37" s="24">
        <f t="shared" ref="N37:N68" si="1">G37-H37-I37-J37-K37-L37-M37</f>
        <v>100000</v>
      </c>
    </row>
    <row r="38" ht="18" customHeight="1" spans="1:14">
      <c r="A38" s="6">
        <v>35</v>
      </c>
      <c r="B38" s="13"/>
      <c r="C38" s="10" t="s">
        <v>78</v>
      </c>
      <c r="D38" s="10" t="s">
        <v>70</v>
      </c>
      <c r="E38" s="10" t="s">
        <v>26</v>
      </c>
      <c r="F38" s="10" t="s">
        <v>21</v>
      </c>
      <c r="G38" s="14">
        <v>200000</v>
      </c>
      <c r="H38" s="15"/>
      <c r="I38" s="15"/>
      <c r="J38" s="15"/>
      <c r="K38" s="15"/>
      <c r="L38" s="15"/>
      <c r="M38" s="15"/>
      <c r="N38" s="24">
        <f t="shared" si="1"/>
        <v>200000</v>
      </c>
    </row>
    <row r="39" ht="18" customHeight="1" spans="1:14">
      <c r="A39" s="6">
        <v>36</v>
      </c>
      <c r="B39" s="13"/>
      <c r="C39" s="10" t="s">
        <v>79</v>
      </c>
      <c r="D39" s="10" t="s">
        <v>80</v>
      </c>
      <c r="E39" s="10" t="s">
        <v>26</v>
      </c>
      <c r="F39" s="10" t="s">
        <v>21</v>
      </c>
      <c r="G39" s="14">
        <v>50000</v>
      </c>
      <c r="H39" s="15"/>
      <c r="I39" s="15"/>
      <c r="J39" s="15"/>
      <c r="K39" s="15"/>
      <c r="L39" s="15"/>
      <c r="M39" s="15"/>
      <c r="N39" s="24">
        <f t="shared" si="1"/>
        <v>50000</v>
      </c>
    </row>
    <row r="40" ht="18" customHeight="1" spans="1:14">
      <c r="A40" s="6">
        <v>37</v>
      </c>
      <c r="B40" s="13"/>
      <c r="C40" s="10" t="s">
        <v>81</v>
      </c>
      <c r="D40" s="10" t="s">
        <v>82</v>
      </c>
      <c r="E40" s="10" t="s">
        <v>53</v>
      </c>
      <c r="F40" s="10" t="s">
        <v>54</v>
      </c>
      <c r="G40" s="14">
        <v>100000</v>
      </c>
      <c r="H40" s="15"/>
      <c r="I40" s="15"/>
      <c r="J40" s="15"/>
      <c r="K40" s="15"/>
      <c r="L40" s="15"/>
      <c r="M40" s="15"/>
      <c r="N40" s="24">
        <f t="shared" si="1"/>
        <v>100000</v>
      </c>
    </row>
    <row r="41" ht="18" customHeight="1" spans="1:14">
      <c r="A41" s="6">
        <v>38</v>
      </c>
      <c r="B41" s="13"/>
      <c r="C41" s="10" t="s">
        <v>83</v>
      </c>
      <c r="D41" s="10" t="s">
        <v>84</v>
      </c>
      <c r="E41" s="10" t="s">
        <v>26</v>
      </c>
      <c r="F41" s="10" t="s">
        <v>21</v>
      </c>
      <c r="G41" s="14">
        <v>50000</v>
      </c>
      <c r="H41" s="15"/>
      <c r="I41" s="15"/>
      <c r="J41" s="15"/>
      <c r="K41" s="15"/>
      <c r="L41" s="15"/>
      <c r="M41" s="15"/>
      <c r="N41" s="24">
        <f t="shared" si="1"/>
        <v>50000</v>
      </c>
    </row>
    <row r="42" ht="18" customHeight="1" spans="1:14">
      <c r="A42" s="6">
        <v>39</v>
      </c>
      <c r="B42" s="13"/>
      <c r="C42" s="10" t="s">
        <v>85</v>
      </c>
      <c r="D42" s="10" t="s">
        <v>86</v>
      </c>
      <c r="E42" s="10" t="s">
        <v>17</v>
      </c>
      <c r="F42" s="10" t="s">
        <v>18</v>
      </c>
      <c r="G42" s="14">
        <v>2600000</v>
      </c>
      <c r="H42" s="15">
        <v>100000</v>
      </c>
      <c r="I42" s="15"/>
      <c r="J42" s="15"/>
      <c r="K42" s="15"/>
      <c r="L42" s="15"/>
      <c r="M42" s="15"/>
      <c r="N42" s="24">
        <f t="shared" si="1"/>
        <v>2500000</v>
      </c>
    </row>
    <row r="43" ht="18" customHeight="1" spans="1:15">
      <c r="A43" s="6">
        <v>40</v>
      </c>
      <c r="B43" s="13"/>
      <c r="C43" s="10" t="s">
        <v>87</v>
      </c>
      <c r="D43" s="10"/>
      <c r="E43" s="10" t="s">
        <v>88</v>
      </c>
      <c r="F43" s="10" t="s">
        <v>21</v>
      </c>
      <c r="G43" s="14">
        <v>50000</v>
      </c>
      <c r="H43" s="15">
        <v>45693</v>
      </c>
      <c r="I43" s="15"/>
      <c r="J43" s="15"/>
      <c r="K43" s="15"/>
      <c r="L43" s="15"/>
      <c r="M43" s="15"/>
      <c r="N43" s="24">
        <f t="shared" si="1"/>
        <v>4307</v>
      </c>
      <c r="O43">
        <f>50000-H43</f>
        <v>4307</v>
      </c>
    </row>
    <row r="44" ht="18" customHeight="1" spans="1:14">
      <c r="A44" s="6">
        <v>41</v>
      </c>
      <c r="B44" s="13"/>
      <c r="C44" s="7" t="s">
        <v>89</v>
      </c>
      <c r="D44" s="10" t="s">
        <v>90</v>
      </c>
      <c r="E44" s="10" t="s">
        <v>91</v>
      </c>
      <c r="F44" s="10" t="s">
        <v>49</v>
      </c>
      <c r="G44" s="16">
        <v>250000</v>
      </c>
      <c r="H44" s="17"/>
      <c r="I44" s="17">
        <v>90309</v>
      </c>
      <c r="J44" s="17"/>
      <c r="K44" s="17"/>
      <c r="L44" s="17"/>
      <c r="M44" s="17"/>
      <c r="N44" s="24">
        <f t="shared" si="1"/>
        <v>159691</v>
      </c>
    </row>
    <row r="45" ht="18" customHeight="1" spans="1:14">
      <c r="A45" s="6">
        <v>42</v>
      </c>
      <c r="B45" s="13"/>
      <c r="C45" s="10" t="s">
        <v>92</v>
      </c>
      <c r="D45" s="10" t="s">
        <v>93</v>
      </c>
      <c r="E45" s="10" t="s">
        <v>94</v>
      </c>
      <c r="F45" s="10" t="s">
        <v>95</v>
      </c>
      <c r="G45" s="14">
        <v>60000</v>
      </c>
      <c r="H45" s="15"/>
      <c r="I45" s="15"/>
      <c r="J45" s="15"/>
      <c r="K45" s="15"/>
      <c r="L45" s="15"/>
      <c r="M45" s="15"/>
      <c r="N45" s="24">
        <f t="shared" si="1"/>
        <v>60000</v>
      </c>
    </row>
    <row r="46" ht="18" customHeight="1" spans="1:14">
      <c r="A46" s="6">
        <v>43</v>
      </c>
      <c r="B46" s="13"/>
      <c r="C46" s="10"/>
      <c r="D46" s="10" t="s">
        <v>93</v>
      </c>
      <c r="E46" s="10" t="s">
        <v>26</v>
      </c>
      <c r="F46" s="10" t="s">
        <v>21</v>
      </c>
      <c r="G46" s="14">
        <v>40000</v>
      </c>
      <c r="H46" s="15"/>
      <c r="I46" s="15"/>
      <c r="J46" s="15"/>
      <c r="K46" s="15"/>
      <c r="L46" s="15"/>
      <c r="M46" s="15"/>
      <c r="N46" s="24">
        <f t="shared" si="1"/>
        <v>40000</v>
      </c>
    </row>
    <row r="47" ht="18" customHeight="1" spans="1:15">
      <c r="A47" s="6">
        <v>44</v>
      </c>
      <c r="B47" s="13"/>
      <c r="C47" s="10" t="s">
        <v>96</v>
      </c>
      <c r="D47" s="10" t="s">
        <v>97</v>
      </c>
      <c r="E47" s="10" t="s">
        <v>26</v>
      </c>
      <c r="F47" s="10" t="s">
        <v>21</v>
      </c>
      <c r="G47" s="14">
        <v>60000</v>
      </c>
      <c r="H47" s="15">
        <v>30646</v>
      </c>
      <c r="I47" s="15"/>
      <c r="J47" s="15"/>
      <c r="K47" s="15"/>
      <c r="L47" s="15"/>
      <c r="M47" s="15"/>
      <c r="N47" s="24">
        <f t="shared" si="1"/>
        <v>29354</v>
      </c>
      <c r="O47">
        <f>31000-H47</f>
        <v>354</v>
      </c>
    </row>
    <row r="48" ht="18" customHeight="1" spans="1:14">
      <c r="A48" s="6">
        <v>45</v>
      </c>
      <c r="B48" s="13"/>
      <c r="C48" s="10"/>
      <c r="D48" s="10" t="s">
        <v>97</v>
      </c>
      <c r="E48" s="10" t="s">
        <v>98</v>
      </c>
      <c r="F48" s="10" t="s">
        <v>21</v>
      </c>
      <c r="G48" s="14">
        <v>80000</v>
      </c>
      <c r="H48" s="15"/>
      <c r="I48" s="15"/>
      <c r="J48" s="15"/>
      <c r="K48" s="15"/>
      <c r="L48" s="15"/>
      <c r="M48" s="15"/>
      <c r="N48" s="24">
        <f t="shared" si="1"/>
        <v>80000</v>
      </c>
    </row>
    <row r="49" ht="18" customHeight="1" spans="1:14">
      <c r="A49" s="6">
        <v>46</v>
      </c>
      <c r="B49" s="13"/>
      <c r="C49" s="10" t="s">
        <v>99</v>
      </c>
      <c r="D49" s="10" t="s">
        <v>100</v>
      </c>
      <c r="E49" s="10" t="s">
        <v>26</v>
      </c>
      <c r="F49" s="10" t="s">
        <v>21</v>
      </c>
      <c r="G49" s="14">
        <v>50000</v>
      </c>
      <c r="H49" s="15"/>
      <c r="I49" s="15"/>
      <c r="J49" s="15"/>
      <c r="K49" s="15"/>
      <c r="L49" s="15"/>
      <c r="M49" s="15"/>
      <c r="N49" s="24">
        <f t="shared" si="1"/>
        <v>50000</v>
      </c>
    </row>
    <row r="50" ht="18" customHeight="1" spans="1:14">
      <c r="A50" s="6">
        <v>47</v>
      </c>
      <c r="B50" s="13"/>
      <c r="C50" s="10" t="s">
        <v>101</v>
      </c>
      <c r="D50" s="10" t="s">
        <v>12</v>
      </c>
      <c r="E50" s="10" t="s">
        <v>17</v>
      </c>
      <c r="F50" s="10" t="s">
        <v>18</v>
      </c>
      <c r="G50" s="14">
        <v>3500000</v>
      </c>
      <c r="H50" s="15">
        <f>1510000+198200</f>
        <v>1708200</v>
      </c>
      <c r="I50" s="15"/>
      <c r="J50" s="15"/>
      <c r="K50" s="15"/>
      <c r="L50" s="15"/>
      <c r="M50" s="15"/>
      <c r="N50" s="24">
        <f t="shared" si="1"/>
        <v>1791800</v>
      </c>
    </row>
    <row r="51" ht="18" customHeight="1" spans="1:15">
      <c r="A51" s="6">
        <v>48</v>
      </c>
      <c r="B51" s="13"/>
      <c r="C51" s="10" t="s">
        <v>102</v>
      </c>
      <c r="D51" s="10" t="s">
        <v>103</v>
      </c>
      <c r="E51" s="10" t="s">
        <v>57</v>
      </c>
      <c r="F51" s="10" t="s">
        <v>18</v>
      </c>
      <c r="G51" s="14">
        <v>700000</v>
      </c>
      <c r="H51" s="15">
        <f>174464.5+109440</f>
        <v>283904.5</v>
      </c>
      <c r="I51" s="15"/>
      <c r="J51" s="15"/>
      <c r="K51" s="15"/>
      <c r="L51" s="15"/>
      <c r="M51" s="15"/>
      <c r="N51" s="24">
        <f t="shared" si="1"/>
        <v>416095.5</v>
      </c>
      <c r="O51">
        <f>180000-H51</f>
        <v>-103904.5</v>
      </c>
    </row>
    <row r="52" ht="18" customHeight="1" spans="1:14">
      <c r="A52" s="6">
        <v>49</v>
      </c>
      <c r="B52" s="13"/>
      <c r="C52" s="10"/>
      <c r="D52" s="10" t="s">
        <v>103</v>
      </c>
      <c r="E52" s="10" t="s">
        <v>53</v>
      </c>
      <c r="F52" s="10" t="s">
        <v>54</v>
      </c>
      <c r="G52" s="14">
        <v>300000</v>
      </c>
      <c r="H52" s="15">
        <v>300000</v>
      </c>
      <c r="I52" s="15"/>
      <c r="J52" s="15"/>
      <c r="K52" s="15"/>
      <c r="L52" s="15"/>
      <c r="M52" s="15"/>
      <c r="N52" s="24">
        <f t="shared" si="1"/>
        <v>0</v>
      </c>
    </row>
    <row r="53" ht="39" customHeight="1" spans="1:14">
      <c r="A53" s="6">
        <v>50</v>
      </c>
      <c r="B53" s="13"/>
      <c r="C53" s="10" t="s">
        <v>104</v>
      </c>
      <c r="D53" s="10" t="s">
        <v>56</v>
      </c>
      <c r="E53" s="10" t="s">
        <v>53</v>
      </c>
      <c r="F53" s="10" t="s">
        <v>54</v>
      </c>
      <c r="G53" s="14">
        <v>1200000</v>
      </c>
      <c r="H53" s="15"/>
      <c r="I53" s="15"/>
      <c r="J53" s="15"/>
      <c r="K53" s="15"/>
      <c r="L53" s="15"/>
      <c r="M53" s="15"/>
      <c r="N53" s="24">
        <f t="shared" si="1"/>
        <v>1200000</v>
      </c>
    </row>
    <row r="54" ht="18" customHeight="1" spans="1:15">
      <c r="A54" s="6">
        <v>51</v>
      </c>
      <c r="B54" s="13"/>
      <c r="C54" s="10" t="s">
        <v>105</v>
      </c>
      <c r="D54" s="10" t="s">
        <v>106</v>
      </c>
      <c r="E54" s="10" t="s">
        <v>57</v>
      </c>
      <c r="F54" s="10" t="s">
        <v>18</v>
      </c>
      <c r="G54" s="14">
        <v>500000</v>
      </c>
      <c r="H54" s="15">
        <v>496281</v>
      </c>
      <c r="I54" s="15"/>
      <c r="J54" s="15"/>
      <c r="K54" s="15"/>
      <c r="L54" s="15"/>
      <c r="M54" s="15"/>
      <c r="N54" s="24">
        <f t="shared" si="1"/>
        <v>3719</v>
      </c>
      <c r="O54">
        <f>500000-H54</f>
        <v>3719</v>
      </c>
    </row>
    <row r="55" ht="18" customHeight="1" spans="1:14">
      <c r="A55" s="6">
        <v>52</v>
      </c>
      <c r="B55" s="13"/>
      <c r="C55" s="10" t="s">
        <v>107</v>
      </c>
      <c r="D55" s="10" t="s">
        <v>108</v>
      </c>
      <c r="E55" s="10" t="s">
        <v>109</v>
      </c>
      <c r="F55" s="10" t="s">
        <v>21</v>
      </c>
      <c r="G55" s="14">
        <v>150000</v>
      </c>
      <c r="H55" s="15"/>
      <c r="I55" s="15"/>
      <c r="J55" s="15"/>
      <c r="K55" s="15"/>
      <c r="L55" s="15"/>
      <c r="M55" s="15"/>
      <c r="N55" s="24">
        <f t="shared" si="1"/>
        <v>150000</v>
      </c>
    </row>
    <row r="56" ht="18" customHeight="1" spans="1:14">
      <c r="A56" s="6">
        <v>53</v>
      </c>
      <c r="B56" s="13"/>
      <c r="C56" s="10"/>
      <c r="D56" s="10" t="s">
        <v>108</v>
      </c>
      <c r="E56" s="10" t="s">
        <v>110</v>
      </c>
      <c r="F56" s="10" t="s">
        <v>21</v>
      </c>
      <c r="G56" s="14">
        <v>50000</v>
      </c>
      <c r="H56" s="15"/>
      <c r="I56" s="15"/>
      <c r="J56" s="15"/>
      <c r="K56" s="15"/>
      <c r="L56" s="15"/>
      <c r="M56" s="15"/>
      <c r="N56" s="24">
        <f t="shared" si="1"/>
        <v>50000</v>
      </c>
    </row>
    <row r="57" ht="18" customHeight="1" spans="1:14">
      <c r="A57" s="6">
        <v>54</v>
      </c>
      <c r="B57" s="13"/>
      <c r="C57" s="10"/>
      <c r="D57" s="10" t="s">
        <v>108</v>
      </c>
      <c r="E57" s="10" t="s">
        <v>98</v>
      </c>
      <c r="F57" s="10" t="s">
        <v>21</v>
      </c>
      <c r="G57" s="14">
        <v>200000</v>
      </c>
      <c r="H57" s="15"/>
      <c r="I57" s="15"/>
      <c r="J57" s="15"/>
      <c r="K57" s="15"/>
      <c r="L57" s="15"/>
      <c r="M57" s="15"/>
      <c r="N57" s="24">
        <f t="shared" si="1"/>
        <v>200000</v>
      </c>
    </row>
    <row r="58" ht="18" customHeight="1" spans="1:14">
      <c r="A58" s="6">
        <v>55</v>
      </c>
      <c r="B58" s="13"/>
      <c r="C58" s="10"/>
      <c r="D58" s="10" t="s">
        <v>108</v>
      </c>
      <c r="E58" s="10" t="s">
        <v>110</v>
      </c>
      <c r="F58" s="10" t="s">
        <v>76</v>
      </c>
      <c r="G58" s="14">
        <v>1000000</v>
      </c>
      <c r="H58" s="15"/>
      <c r="I58" s="15"/>
      <c r="J58" s="15"/>
      <c r="K58" s="15"/>
      <c r="L58" s="15"/>
      <c r="M58" s="15"/>
      <c r="N58" s="24">
        <f t="shared" si="1"/>
        <v>1000000</v>
      </c>
    </row>
    <row r="59" ht="18" customHeight="1" spans="1:14">
      <c r="A59" s="6">
        <v>56</v>
      </c>
      <c r="B59" s="13"/>
      <c r="C59" s="10"/>
      <c r="D59" s="10" t="s">
        <v>108</v>
      </c>
      <c r="E59" s="10" t="s">
        <v>53</v>
      </c>
      <c r="F59" s="10" t="s">
        <v>54</v>
      </c>
      <c r="G59" s="14">
        <v>2000000</v>
      </c>
      <c r="H59" s="15">
        <v>200000</v>
      </c>
      <c r="I59" s="15">
        <v>210000</v>
      </c>
      <c r="J59" s="15"/>
      <c r="K59" s="15"/>
      <c r="L59" s="15"/>
      <c r="M59" s="15"/>
      <c r="N59" s="24">
        <f t="shared" si="1"/>
        <v>1590000</v>
      </c>
    </row>
    <row r="60" ht="18" customHeight="1" spans="1:14">
      <c r="A60" s="6">
        <v>57</v>
      </c>
      <c r="B60" s="13"/>
      <c r="C60" s="10"/>
      <c r="D60" s="10" t="s">
        <v>108</v>
      </c>
      <c r="E60" s="10" t="s">
        <v>111</v>
      </c>
      <c r="F60" s="10" t="s">
        <v>21</v>
      </c>
      <c r="G60" s="14">
        <v>100000</v>
      </c>
      <c r="H60" s="15"/>
      <c r="I60" s="15"/>
      <c r="J60" s="15"/>
      <c r="K60" s="15"/>
      <c r="L60" s="15"/>
      <c r="M60" s="15"/>
      <c r="N60" s="24">
        <f t="shared" si="1"/>
        <v>100000</v>
      </c>
    </row>
    <row r="61" ht="18" customHeight="1" spans="1:15">
      <c r="A61" s="6">
        <v>58</v>
      </c>
      <c r="B61" s="13"/>
      <c r="C61" s="10"/>
      <c r="D61" s="10" t="s">
        <v>108</v>
      </c>
      <c r="E61" s="10" t="s">
        <v>26</v>
      </c>
      <c r="F61" s="10" t="s">
        <v>21</v>
      </c>
      <c r="G61" s="14">
        <v>6064100</v>
      </c>
      <c r="H61" s="15">
        <f>2434150+421360</f>
        <v>2855510</v>
      </c>
      <c r="I61" s="15"/>
      <c r="J61" s="15"/>
      <c r="K61" s="15"/>
      <c r="L61" s="15"/>
      <c r="M61" s="15"/>
      <c r="N61" s="24">
        <f t="shared" si="1"/>
        <v>3208590</v>
      </c>
      <c r="O61">
        <f>2500000-2434150</f>
        <v>65850</v>
      </c>
    </row>
    <row r="62" ht="18" customHeight="1" spans="1:14">
      <c r="A62" s="6">
        <v>59</v>
      </c>
      <c r="B62" s="13"/>
      <c r="C62" s="10" t="s">
        <v>112</v>
      </c>
      <c r="D62" s="10" t="s">
        <v>113</v>
      </c>
      <c r="E62" s="10" t="s">
        <v>57</v>
      </c>
      <c r="F62" s="10" t="s">
        <v>18</v>
      </c>
      <c r="G62" s="14">
        <v>350000</v>
      </c>
      <c r="H62" s="15">
        <v>350000</v>
      </c>
      <c r="I62" s="15"/>
      <c r="J62" s="15"/>
      <c r="K62" s="15"/>
      <c r="L62" s="15"/>
      <c r="M62" s="15"/>
      <c r="N62" s="24">
        <f t="shared" si="1"/>
        <v>0</v>
      </c>
    </row>
    <row r="63" ht="18" customHeight="1" spans="1:14">
      <c r="A63" s="6">
        <v>60</v>
      </c>
      <c r="B63" s="13"/>
      <c r="C63" s="10" t="s">
        <v>114</v>
      </c>
      <c r="D63" s="10" t="s">
        <v>115</v>
      </c>
      <c r="E63" s="10" t="s">
        <v>26</v>
      </c>
      <c r="F63" s="10" t="s">
        <v>21</v>
      </c>
      <c r="G63" s="14">
        <v>200000</v>
      </c>
      <c r="H63" s="15"/>
      <c r="I63" s="15"/>
      <c r="J63" s="15"/>
      <c r="K63" s="15"/>
      <c r="L63" s="15"/>
      <c r="M63" s="15"/>
      <c r="N63" s="24">
        <f t="shared" si="1"/>
        <v>200000</v>
      </c>
    </row>
    <row r="64" ht="18" customHeight="1" spans="1:14">
      <c r="A64" s="6">
        <v>61</v>
      </c>
      <c r="B64" s="13"/>
      <c r="C64" s="10" t="s">
        <v>116</v>
      </c>
      <c r="D64" s="10" t="s">
        <v>117</v>
      </c>
      <c r="E64" s="10" t="s">
        <v>26</v>
      </c>
      <c r="F64" s="10" t="s">
        <v>21</v>
      </c>
      <c r="G64" s="14">
        <v>50000</v>
      </c>
      <c r="H64" s="15">
        <v>17000</v>
      </c>
      <c r="I64" s="15"/>
      <c r="J64" s="15"/>
      <c r="K64" s="15"/>
      <c r="L64" s="15"/>
      <c r="M64" s="15"/>
      <c r="N64" s="24">
        <f t="shared" si="1"/>
        <v>33000</v>
      </c>
    </row>
    <row r="65" ht="33" customHeight="1" spans="1:15">
      <c r="A65" s="6">
        <v>62</v>
      </c>
      <c r="B65" s="13"/>
      <c r="C65" s="10" t="s">
        <v>118</v>
      </c>
      <c r="D65" s="10" t="s">
        <v>119</v>
      </c>
      <c r="E65" s="10" t="s">
        <v>26</v>
      </c>
      <c r="F65" s="10" t="s">
        <v>120</v>
      </c>
      <c r="G65" s="14">
        <v>1416800</v>
      </c>
      <c r="H65" s="15">
        <v>352700</v>
      </c>
      <c r="I65" s="15">
        <v>354200</v>
      </c>
      <c r="J65" s="15"/>
      <c r="K65" s="15"/>
      <c r="L65" s="15"/>
      <c r="M65" s="15"/>
      <c r="N65" s="24">
        <f t="shared" si="1"/>
        <v>709900</v>
      </c>
      <c r="O65" s="36"/>
    </row>
    <row r="66" ht="29" customHeight="1" spans="1:14">
      <c r="A66" s="6">
        <v>63</v>
      </c>
      <c r="B66" s="13"/>
      <c r="C66" s="10"/>
      <c r="D66" s="10" t="s">
        <v>119</v>
      </c>
      <c r="E66" s="10" t="s">
        <v>121</v>
      </c>
      <c r="F66" s="10" t="s">
        <v>120</v>
      </c>
      <c r="G66" s="14">
        <v>5863900</v>
      </c>
      <c r="H66" s="15">
        <v>1465965</v>
      </c>
      <c r="I66" s="15">
        <v>1628490</v>
      </c>
      <c r="J66" s="15"/>
      <c r="K66" s="15"/>
      <c r="L66" s="15"/>
      <c r="M66" s="15"/>
      <c r="N66" s="24">
        <f t="shared" si="1"/>
        <v>2769445</v>
      </c>
    </row>
    <row r="67" ht="32" customHeight="1" spans="1:14">
      <c r="A67" s="6">
        <v>64</v>
      </c>
      <c r="B67" s="13"/>
      <c r="C67" s="10"/>
      <c r="D67" s="10" t="s">
        <v>119</v>
      </c>
      <c r="E67" s="10" t="s">
        <v>48</v>
      </c>
      <c r="F67" s="10" t="s">
        <v>49</v>
      </c>
      <c r="G67" s="14">
        <v>168000</v>
      </c>
      <c r="H67" s="15">
        <v>42000</v>
      </c>
      <c r="I67" s="15">
        <v>126000</v>
      </c>
      <c r="J67" s="15"/>
      <c r="K67" s="15"/>
      <c r="L67" s="15"/>
      <c r="M67" s="15"/>
      <c r="N67" s="24">
        <f t="shared" si="1"/>
        <v>0</v>
      </c>
    </row>
    <row r="68" ht="16" customHeight="1" spans="1:14">
      <c r="A68" s="6">
        <v>65</v>
      </c>
      <c r="B68" s="18"/>
      <c r="C68" s="10"/>
      <c r="D68" s="10" t="s">
        <v>122</v>
      </c>
      <c r="E68" s="10" t="s">
        <v>121</v>
      </c>
      <c r="F68" s="10" t="s">
        <v>120</v>
      </c>
      <c r="G68" s="14">
        <v>67200</v>
      </c>
      <c r="H68" s="15">
        <v>16800</v>
      </c>
      <c r="I68" s="15">
        <v>16800</v>
      </c>
      <c r="J68" s="15"/>
      <c r="K68" s="15"/>
      <c r="L68" s="15"/>
      <c r="M68" s="15"/>
      <c r="N68" s="24">
        <f t="shared" si="1"/>
        <v>33600</v>
      </c>
    </row>
    <row r="69" ht="18" customHeight="1" spans="1:14">
      <c r="A69" s="6">
        <v>66</v>
      </c>
      <c r="B69" s="6"/>
      <c r="C69" s="19" t="s">
        <v>123</v>
      </c>
      <c r="D69" s="20"/>
      <c r="E69" s="20"/>
      <c r="F69" s="20"/>
      <c r="G69" s="21">
        <f>SUM(G4:G68)</f>
        <v>51824319.65</v>
      </c>
      <c r="H69" s="21">
        <f>SUM(H4:H68)</f>
        <v>11511830.5</v>
      </c>
      <c r="I69" s="21">
        <f>SUM(I4:I68)</f>
        <v>2425799</v>
      </c>
      <c r="J69" s="37"/>
      <c r="K69" s="37"/>
      <c r="L69" s="37"/>
      <c r="M69" s="37"/>
      <c r="N69" s="25">
        <f>SUM(N4:N68)</f>
        <v>37886690.15</v>
      </c>
    </row>
    <row r="70" ht="21" customHeight="1" spans="3:3">
      <c r="C70" s="22"/>
    </row>
    <row r="71" ht="20" customHeight="1" spans="10:10">
      <c r="J71" t="s">
        <v>124</v>
      </c>
    </row>
    <row r="72" ht="20" customHeight="1"/>
    <row r="73" ht="20" customHeight="1"/>
    <row r="74" ht="20" customHeight="1"/>
    <row r="75" ht="20" customHeight="1"/>
    <row r="76" ht="20" customHeight="1"/>
    <row r="77" ht="20" customHeight="1"/>
  </sheetData>
  <mergeCells count="3">
    <mergeCell ref="A1:O1"/>
    <mergeCell ref="B4:B32"/>
    <mergeCell ref="B33:B68"/>
  </mergeCells>
  <dataValidations count="1">
    <dataValidation type="list" allowBlank="1" showErrorMessage="1" sqref="D33 E33 F33 D34 E34 F34 D38 E38 F38 D39 E39 F39 D40 E40 F40 D41 E41 F41 D42 E42 F42 D43 E43 F43 D44 E44 F44 D47 E47 F47 D48 E48 F48 D49 E49 F49 D50 E50 F50 D51 E51 F51 D52 E52 F52 D53 E53 F53 D54 E54 F54 D55 E55 F55 D56 E56 F56 D62 E62 F62 D63 E63 F63 D64 E64 F64 D65 E65 F65 D66 E66 F66 D67 E67 F67 D68 E68 F68 D35:D37 D45:D46 D57:D58 D59:D61 D69:D70 D71:D9975 E35:E37 E45:E46 E57:E58 E59:E61 E69:E70 E71:E9975 F35:F37 F45:F46 F57:F58 F59:F61 F69:F70 F71:F9975">
      <formula1>#REF!</formula1>
    </dataValidation>
  </dataValidations>
  <pageMargins left="0.109722222222222" right="0" top="0.161111111111111" bottom="0.161111111111111"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9"/>
  <sheetViews>
    <sheetView topLeftCell="A45" workbookViewId="0">
      <selection activeCell="O33" sqref="O33"/>
    </sheetView>
  </sheetViews>
  <sheetFormatPr defaultColWidth="9" defaultRowHeight="13.5"/>
  <cols>
    <col min="1" max="1" width="4.5" customWidth="1"/>
    <col min="2" max="2" width="3.13333333333333" customWidth="1"/>
    <col min="3" max="3" width="18.5" style="1" customWidth="1"/>
    <col min="4" max="4" width="22.8833333333333" style="1" customWidth="1"/>
    <col min="5" max="5" width="14.625" style="1" customWidth="1"/>
    <col min="6" max="6" width="19" style="1" customWidth="1"/>
    <col min="7" max="7" width="15.125" style="1" customWidth="1"/>
    <col min="8" max="8" width="13.375" customWidth="1"/>
    <col min="9" max="9" width="12.375" customWidth="1"/>
    <col min="11" max="11" width="14.25" customWidth="1"/>
  </cols>
  <sheetData>
    <row r="1" ht="43" customHeight="1" spans="1:7">
      <c r="A1" s="2" t="s">
        <v>0</v>
      </c>
      <c r="B1" s="2"/>
      <c r="C1" s="2"/>
      <c r="D1" s="2"/>
      <c r="E1" s="2"/>
      <c r="F1" s="2"/>
      <c r="G1" s="2"/>
    </row>
    <row r="2" ht="24" customHeight="1" spans="3:7">
      <c r="C2" s="3"/>
      <c r="D2" s="2"/>
      <c r="F2" s="4">
        <v>45352</v>
      </c>
      <c r="G2" s="2"/>
    </row>
    <row r="3" ht="37" customHeight="1" spans="1:9">
      <c r="A3" s="6" t="s">
        <v>1</v>
      </c>
      <c r="B3" s="6"/>
      <c r="C3" s="7" t="s">
        <v>2</v>
      </c>
      <c r="D3" s="7" t="s">
        <v>3</v>
      </c>
      <c r="E3" s="7" t="s">
        <v>4</v>
      </c>
      <c r="F3" s="7" t="s">
        <v>5</v>
      </c>
      <c r="G3" s="7" t="s">
        <v>6</v>
      </c>
      <c r="H3" s="26" t="s">
        <v>125</v>
      </c>
      <c r="I3" s="26" t="s">
        <v>126</v>
      </c>
    </row>
    <row r="4" ht="29" customHeight="1" spans="1:9">
      <c r="A4" s="6">
        <v>1</v>
      </c>
      <c r="B4" s="27" t="s">
        <v>10</v>
      </c>
      <c r="C4" s="28" t="s">
        <v>11</v>
      </c>
      <c r="D4" s="28" t="s">
        <v>12</v>
      </c>
      <c r="E4" s="28" t="s">
        <v>13</v>
      </c>
      <c r="F4" s="28" t="s">
        <v>14</v>
      </c>
      <c r="G4" s="28">
        <v>30176.1</v>
      </c>
      <c r="H4" s="28">
        <v>30176.1</v>
      </c>
      <c r="I4" s="31"/>
    </row>
    <row r="5" ht="29" customHeight="1" spans="1:9">
      <c r="A5" s="6">
        <v>2</v>
      </c>
      <c r="B5" s="29"/>
      <c r="C5" s="28" t="s">
        <v>15</v>
      </c>
      <c r="D5" s="28" t="s">
        <v>16</v>
      </c>
      <c r="E5" s="28" t="s">
        <v>17</v>
      </c>
      <c r="F5" s="28" t="s">
        <v>18</v>
      </c>
      <c r="G5" s="28">
        <v>3525.86</v>
      </c>
      <c r="H5" s="28">
        <v>3525.86</v>
      </c>
      <c r="I5" s="31"/>
    </row>
    <row r="6" ht="29" customHeight="1" spans="1:9">
      <c r="A6" s="6">
        <v>3</v>
      </c>
      <c r="B6" s="29"/>
      <c r="C6" s="28" t="s">
        <v>19</v>
      </c>
      <c r="D6" s="28" t="s">
        <v>20</v>
      </c>
      <c r="E6" s="28">
        <v>30201</v>
      </c>
      <c r="F6" s="28" t="s">
        <v>21</v>
      </c>
      <c r="G6" s="28">
        <v>200000</v>
      </c>
      <c r="H6" s="28">
        <v>200000</v>
      </c>
      <c r="I6" s="31"/>
    </row>
    <row r="7" ht="29" customHeight="1" spans="1:9">
      <c r="A7" s="6">
        <v>4</v>
      </c>
      <c r="B7" s="29"/>
      <c r="C7" s="28" t="s">
        <v>22</v>
      </c>
      <c r="D7" s="28" t="s">
        <v>23</v>
      </c>
      <c r="E7" s="28" t="s">
        <v>17</v>
      </c>
      <c r="F7" s="28" t="s">
        <v>18</v>
      </c>
      <c r="G7" s="28">
        <v>270000</v>
      </c>
      <c r="H7" s="28">
        <v>270000</v>
      </c>
      <c r="I7" s="31"/>
    </row>
    <row r="8" ht="27" customHeight="1" spans="1:9">
      <c r="A8" s="6">
        <v>5</v>
      </c>
      <c r="B8" s="29"/>
      <c r="C8" s="28" t="s">
        <v>24</v>
      </c>
      <c r="D8" s="28" t="s">
        <v>25</v>
      </c>
      <c r="E8" s="28" t="s">
        <v>26</v>
      </c>
      <c r="F8" s="28" t="s">
        <v>21</v>
      </c>
      <c r="G8" s="28">
        <v>200000</v>
      </c>
      <c r="H8" s="28">
        <v>200000</v>
      </c>
      <c r="I8" s="31"/>
    </row>
    <row r="9" ht="25" customHeight="1" spans="1:9">
      <c r="A9" s="6">
        <v>6</v>
      </c>
      <c r="B9" s="29"/>
      <c r="C9" s="28" t="s">
        <v>27</v>
      </c>
      <c r="D9" s="28" t="s">
        <v>28</v>
      </c>
      <c r="E9" s="28">
        <v>31005</v>
      </c>
      <c r="F9" s="28" t="s">
        <v>29</v>
      </c>
      <c r="G9" s="28">
        <v>240000</v>
      </c>
      <c r="H9" s="28">
        <v>240000</v>
      </c>
      <c r="I9" s="31"/>
    </row>
    <row r="10" ht="27" customHeight="1" spans="1:9">
      <c r="A10" s="6">
        <v>7</v>
      </c>
      <c r="B10" s="29"/>
      <c r="C10" s="28" t="s">
        <v>30</v>
      </c>
      <c r="D10" s="28" t="s">
        <v>28</v>
      </c>
      <c r="E10" s="28">
        <v>31005</v>
      </c>
      <c r="F10" s="28" t="s">
        <v>29</v>
      </c>
      <c r="G10" s="28">
        <v>260000</v>
      </c>
      <c r="H10" s="28">
        <v>260000</v>
      </c>
      <c r="I10" s="31"/>
    </row>
    <row r="11" ht="24" customHeight="1" spans="1:9">
      <c r="A11" s="6">
        <v>8</v>
      </c>
      <c r="B11" s="29"/>
      <c r="C11" s="28" t="s">
        <v>31</v>
      </c>
      <c r="D11" s="28" t="s">
        <v>28</v>
      </c>
      <c r="E11" s="28">
        <v>31005</v>
      </c>
      <c r="F11" s="28" t="s">
        <v>29</v>
      </c>
      <c r="G11" s="28">
        <v>260000</v>
      </c>
      <c r="H11" s="28">
        <v>260000</v>
      </c>
      <c r="I11" s="31"/>
    </row>
    <row r="12" ht="29" customHeight="1" spans="1:9">
      <c r="A12" s="6">
        <v>9</v>
      </c>
      <c r="B12" s="29"/>
      <c r="C12" s="28" t="s">
        <v>32</v>
      </c>
      <c r="D12" s="28" t="s">
        <v>28</v>
      </c>
      <c r="E12" s="28">
        <v>31005</v>
      </c>
      <c r="F12" s="28" t="s">
        <v>29</v>
      </c>
      <c r="G12" s="28">
        <v>200000</v>
      </c>
      <c r="H12" s="28">
        <v>200000</v>
      </c>
      <c r="I12" s="31"/>
    </row>
    <row r="13" ht="29" customHeight="1" spans="1:9">
      <c r="A13" s="6">
        <v>10</v>
      </c>
      <c r="B13" s="29"/>
      <c r="C13" s="28" t="s">
        <v>33</v>
      </c>
      <c r="D13" s="28" t="s">
        <v>34</v>
      </c>
      <c r="E13" s="28">
        <v>30201</v>
      </c>
      <c r="F13" s="28">
        <v>50201</v>
      </c>
      <c r="G13" s="28">
        <v>250000</v>
      </c>
      <c r="H13" s="28">
        <v>250000</v>
      </c>
      <c r="I13" s="31"/>
    </row>
    <row r="14" ht="29" customHeight="1" spans="1:9">
      <c r="A14" s="6">
        <v>11</v>
      </c>
      <c r="B14" s="29"/>
      <c r="C14" s="28" t="s">
        <v>35</v>
      </c>
      <c r="D14" s="28" t="s">
        <v>28</v>
      </c>
      <c r="E14" s="28">
        <v>31005</v>
      </c>
      <c r="F14" s="28" t="s">
        <v>29</v>
      </c>
      <c r="G14" s="28">
        <v>890000</v>
      </c>
      <c r="H14" s="28">
        <v>890000</v>
      </c>
      <c r="I14" s="31"/>
    </row>
    <row r="15" ht="29" customHeight="1" spans="1:9">
      <c r="A15" s="6">
        <v>12</v>
      </c>
      <c r="B15" s="29"/>
      <c r="C15" s="28" t="s">
        <v>35</v>
      </c>
      <c r="D15" s="28" t="s">
        <v>28</v>
      </c>
      <c r="E15" s="28">
        <v>31005</v>
      </c>
      <c r="F15" s="28" t="s">
        <v>29</v>
      </c>
      <c r="G15" s="28">
        <v>5110000</v>
      </c>
      <c r="H15" s="28">
        <v>5110000</v>
      </c>
      <c r="I15" s="31"/>
    </row>
    <row r="16" ht="29" customHeight="1" spans="1:9">
      <c r="A16" s="6">
        <v>13</v>
      </c>
      <c r="B16" s="29"/>
      <c r="C16" s="28" t="s">
        <v>36</v>
      </c>
      <c r="D16" s="28" t="s">
        <v>28</v>
      </c>
      <c r="E16" s="28">
        <v>31005</v>
      </c>
      <c r="F16" s="28" t="s">
        <v>29</v>
      </c>
      <c r="G16" s="28">
        <v>130000</v>
      </c>
      <c r="H16" s="28">
        <v>130000</v>
      </c>
      <c r="I16" s="31"/>
    </row>
    <row r="17" ht="29" customHeight="1" spans="1:9">
      <c r="A17" s="6">
        <v>14</v>
      </c>
      <c r="B17" s="29"/>
      <c r="C17" s="28" t="s">
        <v>37</v>
      </c>
      <c r="D17" s="28" t="s">
        <v>38</v>
      </c>
      <c r="E17" s="28">
        <v>31001</v>
      </c>
      <c r="F17" s="28" t="s">
        <v>39</v>
      </c>
      <c r="G17" s="28">
        <v>200000</v>
      </c>
      <c r="H17" s="28">
        <v>200000</v>
      </c>
      <c r="I17" s="31"/>
    </row>
    <row r="18" ht="29" customHeight="1" spans="1:9">
      <c r="A18" s="6">
        <v>15</v>
      </c>
      <c r="B18" s="29"/>
      <c r="C18" s="28" t="s">
        <v>40</v>
      </c>
      <c r="D18" s="28" t="s">
        <v>41</v>
      </c>
      <c r="E18" s="28" t="s">
        <v>26</v>
      </c>
      <c r="F18" s="28" t="s">
        <v>21</v>
      </c>
      <c r="G18" s="28">
        <v>20006.48</v>
      </c>
      <c r="H18" s="28">
        <v>20006.48</v>
      </c>
      <c r="I18" s="31"/>
    </row>
    <row r="19" ht="29" customHeight="1" spans="1:9">
      <c r="A19" s="6">
        <v>16</v>
      </c>
      <c r="B19" s="29"/>
      <c r="C19" s="28" t="s">
        <v>42</v>
      </c>
      <c r="D19" s="28" t="s">
        <v>41</v>
      </c>
      <c r="E19" s="28" t="s">
        <v>26</v>
      </c>
      <c r="F19" s="28" t="s">
        <v>21</v>
      </c>
      <c r="G19" s="28">
        <v>20000</v>
      </c>
      <c r="H19" s="28">
        <v>20000</v>
      </c>
      <c r="I19" s="31"/>
    </row>
    <row r="20" ht="29" customHeight="1" spans="1:9">
      <c r="A20" s="6">
        <v>17</v>
      </c>
      <c r="B20" s="29"/>
      <c r="C20" s="28" t="s">
        <v>43</v>
      </c>
      <c r="D20" s="28" t="s">
        <v>41</v>
      </c>
      <c r="E20" s="28" t="s">
        <v>26</v>
      </c>
      <c r="F20" s="28" t="s">
        <v>21</v>
      </c>
      <c r="G20" s="28">
        <v>20000</v>
      </c>
      <c r="H20" s="28">
        <v>20000</v>
      </c>
      <c r="I20" s="31"/>
    </row>
    <row r="21" ht="23" customHeight="1" spans="1:9">
      <c r="A21" s="6">
        <v>18</v>
      </c>
      <c r="B21" s="29"/>
      <c r="C21" s="28" t="s">
        <v>44</v>
      </c>
      <c r="D21" s="28" t="s">
        <v>41</v>
      </c>
      <c r="E21" s="28" t="s">
        <v>26</v>
      </c>
      <c r="F21" s="28" t="s">
        <v>21</v>
      </c>
      <c r="G21" s="28">
        <v>20000</v>
      </c>
      <c r="H21" s="28">
        <v>20000</v>
      </c>
      <c r="I21" s="31"/>
    </row>
    <row r="22" ht="28" customHeight="1" spans="1:9">
      <c r="A22" s="6">
        <v>19</v>
      </c>
      <c r="B22" s="29"/>
      <c r="C22" s="28" t="s">
        <v>45</v>
      </c>
      <c r="D22" s="28" t="s">
        <v>41</v>
      </c>
      <c r="E22" s="28" t="s">
        <v>26</v>
      </c>
      <c r="F22" s="28" t="s">
        <v>21</v>
      </c>
      <c r="G22" s="28">
        <v>20000</v>
      </c>
      <c r="H22" s="28">
        <v>20000</v>
      </c>
      <c r="I22" s="31"/>
    </row>
    <row r="23" ht="29" customHeight="1" spans="1:9">
      <c r="A23" s="6">
        <v>20</v>
      </c>
      <c r="B23" s="29"/>
      <c r="C23" s="28" t="s">
        <v>46</v>
      </c>
      <c r="D23" s="28" t="s">
        <v>47</v>
      </c>
      <c r="E23" s="28" t="s">
        <v>48</v>
      </c>
      <c r="F23" s="28" t="s">
        <v>49</v>
      </c>
      <c r="G23" s="28">
        <v>9600</v>
      </c>
      <c r="H23" s="28">
        <v>9600</v>
      </c>
      <c r="I23" s="31"/>
    </row>
    <row r="24" ht="21" customHeight="1" spans="1:9">
      <c r="A24" s="6">
        <v>21</v>
      </c>
      <c r="B24" s="29"/>
      <c r="C24" s="28" t="s">
        <v>50</v>
      </c>
      <c r="D24" s="28" t="s">
        <v>16</v>
      </c>
      <c r="E24" s="28" t="s">
        <v>17</v>
      </c>
      <c r="F24" s="28" t="s">
        <v>18</v>
      </c>
      <c r="G24" s="28">
        <v>54758.83</v>
      </c>
      <c r="H24" s="28">
        <v>54758.83</v>
      </c>
      <c r="I24" s="31"/>
    </row>
    <row r="25" ht="29" customHeight="1" spans="1:9">
      <c r="A25" s="6">
        <v>22</v>
      </c>
      <c r="B25" s="29"/>
      <c r="C25" s="28" t="s">
        <v>51</v>
      </c>
      <c r="D25" s="28" t="s">
        <v>52</v>
      </c>
      <c r="E25" s="28" t="s">
        <v>53</v>
      </c>
      <c r="F25" s="28" t="s">
        <v>54</v>
      </c>
      <c r="G25" s="28">
        <v>8300</v>
      </c>
      <c r="H25" s="28">
        <v>8300</v>
      </c>
      <c r="I25" s="31"/>
    </row>
    <row r="26" ht="24" customHeight="1" spans="1:9">
      <c r="A26" s="6">
        <v>23</v>
      </c>
      <c r="B26" s="29"/>
      <c r="C26" s="28" t="s">
        <v>55</v>
      </c>
      <c r="D26" s="28" t="s">
        <v>56</v>
      </c>
      <c r="E26" s="28" t="s">
        <v>57</v>
      </c>
      <c r="F26" s="28" t="s">
        <v>18</v>
      </c>
      <c r="G26" s="28">
        <v>10000</v>
      </c>
      <c r="H26" s="28">
        <v>10000</v>
      </c>
      <c r="I26" s="31"/>
    </row>
    <row r="27" ht="29" customHeight="1" spans="1:9">
      <c r="A27" s="6">
        <v>24</v>
      </c>
      <c r="B27" s="29"/>
      <c r="C27" s="28" t="s">
        <v>58</v>
      </c>
      <c r="D27" s="28" t="s">
        <v>59</v>
      </c>
      <c r="E27" s="28" t="s">
        <v>17</v>
      </c>
      <c r="F27" s="28" t="s">
        <v>18</v>
      </c>
      <c r="G27" s="28">
        <v>55000</v>
      </c>
      <c r="H27" s="28">
        <v>55000</v>
      </c>
      <c r="I27" s="31"/>
    </row>
    <row r="28" ht="29" customHeight="1" spans="1:9">
      <c r="A28" s="6">
        <v>25</v>
      </c>
      <c r="B28" s="29"/>
      <c r="C28" s="28" t="s">
        <v>60</v>
      </c>
      <c r="D28" s="28" t="s">
        <v>61</v>
      </c>
      <c r="E28" s="28" t="s">
        <v>57</v>
      </c>
      <c r="F28" s="28" t="s">
        <v>18</v>
      </c>
      <c r="G28" s="28">
        <v>872000</v>
      </c>
      <c r="H28" s="28"/>
      <c r="I28" s="32">
        <v>872000</v>
      </c>
    </row>
    <row r="29" ht="29" customHeight="1" spans="1:9">
      <c r="A29" s="6">
        <v>26</v>
      </c>
      <c r="B29" s="29"/>
      <c r="C29" s="28" t="s">
        <v>62</v>
      </c>
      <c r="D29" s="28" t="s">
        <v>61</v>
      </c>
      <c r="E29" s="28" t="s">
        <v>13</v>
      </c>
      <c r="F29" s="28" t="s">
        <v>14</v>
      </c>
      <c r="G29" s="28">
        <v>224311.38</v>
      </c>
      <c r="H29" s="28"/>
      <c r="I29" s="28">
        <v>224311.38</v>
      </c>
    </row>
    <row r="30" ht="29" customHeight="1" spans="1:9">
      <c r="A30" s="6">
        <v>27</v>
      </c>
      <c r="B30" s="29"/>
      <c r="C30" s="28" t="s">
        <v>63</v>
      </c>
      <c r="D30" s="28" t="s">
        <v>61</v>
      </c>
      <c r="E30" s="28" t="s">
        <v>13</v>
      </c>
      <c r="F30" s="28" t="s">
        <v>14</v>
      </c>
      <c r="G30" s="28">
        <v>201608</v>
      </c>
      <c r="H30" s="28"/>
      <c r="I30" s="28">
        <v>201608</v>
      </c>
    </row>
    <row r="31" ht="29" customHeight="1" spans="1:9">
      <c r="A31" s="6">
        <v>28</v>
      </c>
      <c r="B31" s="29"/>
      <c r="C31" s="28" t="s">
        <v>63</v>
      </c>
      <c r="D31" s="28" t="s">
        <v>61</v>
      </c>
      <c r="E31" s="28" t="s">
        <v>13</v>
      </c>
      <c r="F31" s="28" t="s">
        <v>14</v>
      </c>
      <c r="G31" s="28">
        <v>33</v>
      </c>
      <c r="H31" s="28"/>
      <c r="I31" s="28">
        <v>33</v>
      </c>
    </row>
    <row r="32" ht="29" customHeight="1" spans="1:9">
      <c r="A32" s="6">
        <v>29</v>
      </c>
      <c r="B32" s="30"/>
      <c r="C32" s="28" t="s">
        <v>64</v>
      </c>
      <c r="D32" s="28" t="s">
        <v>65</v>
      </c>
      <c r="E32" s="28">
        <v>31005</v>
      </c>
      <c r="F32" s="28" t="s">
        <v>29</v>
      </c>
      <c r="G32" s="28">
        <v>13000000</v>
      </c>
      <c r="H32" s="28"/>
      <c r="I32" s="32">
        <v>13000000</v>
      </c>
    </row>
    <row r="33" ht="29" customHeight="1" spans="1:11">
      <c r="A33" s="6"/>
      <c r="B33" s="29"/>
      <c r="C33" s="28"/>
      <c r="D33" s="28"/>
      <c r="E33" s="28"/>
      <c r="F33" s="28" t="s">
        <v>123</v>
      </c>
      <c r="G33" s="28">
        <f>SUM(G4:G32)</f>
        <v>22779319.65</v>
      </c>
      <c r="H33" s="28">
        <f>SUM(H4:H32)</f>
        <v>8481367.27</v>
      </c>
      <c r="I33" s="28">
        <f>SUM(I4:I32)</f>
        <v>14297952.38</v>
      </c>
      <c r="K33">
        <f>17048500-H33</f>
        <v>8567132.73</v>
      </c>
    </row>
    <row r="34" ht="18" customHeight="1" spans="1:9">
      <c r="A34" s="6">
        <v>30</v>
      </c>
      <c r="B34" s="9" t="s">
        <v>66</v>
      </c>
      <c r="C34" s="10" t="s">
        <v>67</v>
      </c>
      <c r="D34" s="10" t="s">
        <v>68</v>
      </c>
      <c r="E34" s="10" t="s">
        <v>26</v>
      </c>
      <c r="F34" s="10" t="s">
        <v>21</v>
      </c>
      <c r="G34" s="14">
        <v>300000</v>
      </c>
      <c r="H34" s="6"/>
      <c r="I34" s="31"/>
    </row>
    <row r="35" ht="18" customHeight="1" spans="1:9">
      <c r="A35" s="6">
        <v>31</v>
      </c>
      <c r="B35" s="13"/>
      <c r="C35" s="10" t="s">
        <v>69</v>
      </c>
      <c r="D35" s="10" t="s">
        <v>70</v>
      </c>
      <c r="E35" s="10" t="s">
        <v>26</v>
      </c>
      <c r="F35" s="10" t="s">
        <v>21</v>
      </c>
      <c r="G35" s="14">
        <v>150000</v>
      </c>
      <c r="H35" s="6"/>
      <c r="I35" s="31"/>
    </row>
    <row r="36" ht="37" customHeight="1" spans="1:9">
      <c r="A36" s="6">
        <v>32</v>
      </c>
      <c r="B36" s="13"/>
      <c r="C36" s="10" t="s">
        <v>71</v>
      </c>
      <c r="D36" s="10" t="s">
        <v>56</v>
      </c>
      <c r="E36" s="10" t="s">
        <v>72</v>
      </c>
      <c r="F36" s="10" t="s">
        <v>73</v>
      </c>
      <c r="G36" s="14">
        <v>1000000</v>
      </c>
      <c r="H36" s="6"/>
      <c r="I36" s="31"/>
    </row>
    <row r="37" ht="18" customHeight="1" spans="1:9">
      <c r="A37" s="6">
        <v>33</v>
      </c>
      <c r="B37" s="13"/>
      <c r="C37" s="10" t="s">
        <v>74</v>
      </c>
      <c r="D37" s="10" t="s">
        <v>75</v>
      </c>
      <c r="E37" s="10" t="s">
        <v>26</v>
      </c>
      <c r="F37" s="10" t="s">
        <v>76</v>
      </c>
      <c r="G37" s="14">
        <v>25000</v>
      </c>
      <c r="H37" s="6"/>
      <c r="I37" s="31"/>
    </row>
    <row r="38" ht="18" customHeight="1" spans="1:9">
      <c r="A38" s="6">
        <v>34</v>
      </c>
      <c r="B38" s="13"/>
      <c r="C38" s="10" t="s">
        <v>77</v>
      </c>
      <c r="D38" s="10" t="s">
        <v>75</v>
      </c>
      <c r="E38" s="10" t="s">
        <v>26</v>
      </c>
      <c r="F38" s="10" t="s">
        <v>21</v>
      </c>
      <c r="G38" s="14">
        <v>100000</v>
      </c>
      <c r="H38" s="6"/>
      <c r="I38" s="31"/>
    </row>
    <row r="39" ht="18" customHeight="1" spans="1:9">
      <c r="A39" s="6">
        <v>35</v>
      </c>
      <c r="B39" s="13"/>
      <c r="C39" s="10" t="s">
        <v>78</v>
      </c>
      <c r="D39" s="10" t="s">
        <v>70</v>
      </c>
      <c r="E39" s="10" t="s">
        <v>26</v>
      </c>
      <c r="F39" s="10" t="s">
        <v>21</v>
      </c>
      <c r="G39" s="14">
        <v>200000</v>
      </c>
      <c r="H39" s="6"/>
      <c r="I39" s="31"/>
    </row>
    <row r="40" ht="18" customHeight="1" spans="1:9">
      <c r="A40" s="6">
        <v>36</v>
      </c>
      <c r="B40" s="13"/>
      <c r="C40" s="10" t="s">
        <v>79</v>
      </c>
      <c r="D40" s="10" t="s">
        <v>80</v>
      </c>
      <c r="E40" s="10" t="s">
        <v>26</v>
      </c>
      <c r="F40" s="10" t="s">
        <v>21</v>
      </c>
      <c r="G40" s="14">
        <v>50000</v>
      </c>
      <c r="H40" s="6"/>
      <c r="I40" s="31"/>
    </row>
    <row r="41" ht="18" customHeight="1" spans="1:9">
      <c r="A41" s="6">
        <v>37</v>
      </c>
      <c r="B41" s="13"/>
      <c r="C41" s="10" t="s">
        <v>81</v>
      </c>
      <c r="D41" s="10" t="s">
        <v>82</v>
      </c>
      <c r="E41" s="10" t="s">
        <v>53</v>
      </c>
      <c r="F41" s="10" t="s">
        <v>54</v>
      </c>
      <c r="G41" s="14">
        <v>100000</v>
      </c>
      <c r="H41" s="6"/>
      <c r="I41" s="31"/>
    </row>
    <row r="42" ht="18" customHeight="1" spans="1:9">
      <c r="A42" s="6">
        <v>38</v>
      </c>
      <c r="B42" s="13"/>
      <c r="C42" s="10" t="s">
        <v>83</v>
      </c>
      <c r="D42" s="10" t="s">
        <v>84</v>
      </c>
      <c r="E42" s="10" t="s">
        <v>26</v>
      </c>
      <c r="F42" s="10" t="s">
        <v>21</v>
      </c>
      <c r="G42" s="14">
        <v>50000</v>
      </c>
      <c r="H42" s="6"/>
      <c r="I42" s="31"/>
    </row>
    <row r="43" ht="18" customHeight="1" spans="1:9">
      <c r="A43" s="6">
        <v>39</v>
      </c>
      <c r="B43" s="13"/>
      <c r="C43" s="10" t="s">
        <v>85</v>
      </c>
      <c r="D43" s="10" t="s">
        <v>86</v>
      </c>
      <c r="E43" s="10" t="s">
        <v>17</v>
      </c>
      <c r="F43" s="10" t="s">
        <v>18</v>
      </c>
      <c r="G43" s="14">
        <v>2600000</v>
      </c>
      <c r="H43" s="6"/>
      <c r="I43" s="31"/>
    </row>
    <row r="44" ht="18" customHeight="1" spans="1:9">
      <c r="A44" s="6">
        <v>40</v>
      </c>
      <c r="B44" s="13"/>
      <c r="C44" s="10" t="s">
        <v>87</v>
      </c>
      <c r="D44" s="10"/>
      <c r="E44" s="10" t="s">
        <v>88</v>
      </c>
      <c r="F44" s="10" t="s">
        <v>21</v>
      </c>
      <c r="G44" s="14">
        <v>50000</v>
      </c>
      <c r="H44" s="6"/>
      <c r="I44" s="31"/>
    </row>
    <row r="45" ht="18" customHeight="1" spans="1:9">
      <c r="A45" s="6">
        <v>41</v>
      </c>
      <c r="B45" s="13"/>
      <c r="C45" s="7" t="s">
        <v>89</v>
      </c>
      <c r="D45" s="10" t="s">
        <v>90</v>
      </c>
      <c r="E45" s="10" t="s">
        <v>91</v>
      </c>
      <c r="F45" s="10" t="s">
        <v>49</v>
      </c>
      <c r="G45" s="16">
        <v>250000</v>
      </c>
      <c r="H45" s="6"/>
      <c r="I45" s="31"/>
    </row>
    <row r="46" ht="18" customHeight="1" spans="1:9">
      <c r="A46" s="6">
        <v>42</v>
      </c>
      <c r="B46" s="13"/>
      <c r="C46" s="10" t="s">
        <v>92</v>
      </c>
      <c r="D46" s="10" t="s">
        <v>93</v>
      </c>
      <c r="E46" s="10" t="s">
        <v>94</v>
      </c>
      <c r="F46" s="10" t="s">
        <v>95</v>
      </c>
      <c r="G46" s="14">
        <v>60000</v>
      </c>
      <c r="H46" s="6"/>
      <c r="I46" s="31"/>
    </row>
    <row r="47" ht="18" customHeight="1" spans="1:9">
      <c r="A47" s="6">
        <v>43</v>
      </c>
      <c r="B47" s="13"/>
      <c r="C47" s="10"/>
      <c r="D47" s="10" t="s">
        <v>93</v>
      </c>
      <c r="E47" s="10" t="s">
        <v>26</v>
      </c>
      <c r="F47" s="10" t="s">
        <v>21</v>
      </c>
      <c r="G47" s="14">
        <v>40000</v>
      </c>
      <c r="H47" s="6"/>
      <c r="I47" s="31"/>
    </row>
    <row r="48" ht="18" customHeight="1" spans="1:9">
      <c r="A48" s="6">
        <v>44</v>
      </c>
      <c r="B48" s="13"/>
      <c r="C48" s="10" t="s">
        <v>96</v>
      </c>
      <c r="D48" s="10" t="s">
        <v>97</v>
      </c>
      <c r="E48" s="10" t="s">
        <v>26</v>
      </c>
      <c r="F48" s="10" t="s">
        <v>21</v>
      </c>
      <c r="G48" s="14">
        <v>60000</v>
      </c>
      <c r="H48" s="6"/>
      <c r="I48" s="31"/>
    </row>
    <row r="49" ht="18" customHeight="1" spans="1:9">
      <c r="A49" s="6">
        <v>45</v>
      </c>
      <c r="B49" s="13"/>
      <c r="C49" s="10"/>
      <c r="D49" s="10" t="s">
        <v>97</v>
      </c>
      <c r="E49" s="10" t="s">
        <v>98</v>
      </c>
      <c r="F49" s="10" t="s">
        <v>21</v>
      </c>
      <c r="G49" s="14">
        <v>80000</v>
      </c>
      <c r="H49" s="6"/>
      <c r="I49" s="31"/>
    </row>
    <row r="50" ht="18" customHeight="1" spans="1:9">
      <c r="A50" s="6">
        <v>46</v>
      </c>
      <c r="B50" s="13"/>
      <c r="C50" s="10" t="s">
        <v>99</v>
      </c>
      <c r="D50" s="10" t="s">
        <v>100</v>
      </c>
      <c r="E50" s="10" t="s">
        <v>26</v>
      </c>
      <c r="F50" s="10" t="s">
        <v>21</v>
      </c>
      <c r="G50" s="14">
        <v>50000</v>
      </c>
      <c r="H50" s="6"/>
      <c r="I50" s="31"/>
    </row>
    <row r="51" ht="18" customHeight="1" spans="1:9">
      <c r="A51" s="6">
        <v>47</v>
      </c>
      <c r="B51" s="13"/>
      <c r="C51" s="10" t="s">
        <v>101</v>
      </c>
      <c r="D51" s="10" t="s">
        <v>12</v>
      </c>
      <c r="E51" s="10" t="s">
        <v>17</v>
      </c>
      <c r="F51" s="10" t="s">
        <v>18</v>
      </c>
      <c r="G51" s="14">
        <v>3500000</v>
      </c>
      <c r="H51" s="6"/>
      <c r="I51" s="31"/>
    </row>
    <row r="52" ht="18" customHeight="1" spans="1:9">
      <c r="A52" s="6">
        <v>48</v>
      </c>
      <c r="B52" s="13"/>
      <c r="C52" s="10" t="s">
        <v>102</v>
      </c>
      <c r="D52" s="10" t="s">
        <v>103</v>
      </c>
      <c r="E52" s="10" t="s">
        <v>57</v>
      </c>
      <c r="F52" s="10" t="s">
        <v>18</v>
      </c>
      <c r="G52" s="14">
        <v>700000</v>
      </c>
      <c r="H52" s="6"/>
      <c r="I52" s="31"/>
    </row>
    <row r="53" ht="18" customHeight="1" spans="1:9">
      <c r="A53" s="6">
        <v>49</v>
      </c>
      <c r="B53" s="13"/>
      <c r="C53" s="10"/>
      <c r="D53" s="10" t="s">
        <v>103</v>
      </c>
      <c r="E53" s="10" t="s">
        <v>53</v>
      </c>
      <c r="F53" s="10" t="s">
        <v>54</v>
      </c>
      <c r="G53" s="14">
        <v>300000</v>
      </c>
      <c r="H53" s="6"/>
      <c r="I53" s="31"/>
    </row>
    <row r="54" ht="39" customHeight="1" spans="1:9">
      <c r="A54" s="6">
        <v>50</v>
      </c>
      <c r="B54" s="13"/>
      <c r="C54" s="10" t="s">
        <v>104</v>
      </c>
      <c r="D54" s="10" t="s">
        <v>56</v>
      </c>
      <c r="E54" s="10" t="s">
        <v>53</v>
      </c>
      <c r="F54" s="10" t="s">
        <v>54</v>
      </c>
      <c r="G54" s="14">
        <v>1200000</v>
      </c>
      <c r="H54" s="6"/>
      <c r="I54" s="31"/>
    </row>
    <row r="55" ht="18" customHeight="1" spans="1:9">
      <c r="A55" s="6">
        <v>51</v>
      </c>
      <c r="B55" s="13"/>
      <c r="C55" s="10" t="s">
        <v>105</v>
      </c>
      <c r="D55" s="10" t="s">
        <v>106</v>
      </c>
      <c r="E55" s="10" t="s">
        <v>57</v>
      </c>
      <c r="F55" s="10" t="s">
        <v>18</v>
      </c>
      <c r="G55" s="14">
        <v>500000</v>
      </c>
      <c r="H55" s="6"/>
      <c r="I55" s="31"/>
    </row>
    <row r="56" ht="18" customHeight="1" spans="1:9">
      <c r="A56" s="6">
        <v>52</v>
      </c>
      <c r="B56" s="13"/>
      <c r="C56" s="10" t="s">
        <v>107</v>
      </c>
      <c r="D56" s="10" t="s">
        <v>108</v>
      </c>
      <c r="E56" s="10" t="s">
        <v>109</v>
      </c>
      <c r="F56" s="10" t="s">
        <v>21</v>
      </c>
      <c r="G56" s="14">
        <v>150000</v>
      </c>
      <c r="H56" s="6"/>
      <c r="I56" s="31"/>
    </row>
    <row r="57" ht="18" customHeight="1" spans="1:9">
      <c r="A57" s="6">
        <v>53</v>
      </c>
      <c r="B57" s="13"/>
      <c r="C57" s="10"/>
      <c r="D57" s="10" t="s">
        <v>108</v>
      </c>
      <c r="E57" s="10" t="s">
        <v>110</v>
      </c>
      <c r="F57" s="10" t="s">
        <v>21</v>
      </c>
      <c r="G57" s="14">
        <v>50000</v>
      </c>
      <c r="H57" s="6"/>
      <c r="I57" s="31"/>
    </row>
    <row r="58" ht="18" customHeight="1" spans="1:9">
      <c r="A58" s="6">
        <v>54</v>
      </c>
      <c r="B58" s="13"/>
      <c r="C58" s="10"/>
      <c r="D58" s="10" t="s">
        <v>108</v>
      </c>
      <c r="E58" s="10" t="s">
        <v>98</v>
      </c>
      <c r="F58" s="10" t="s">
        <v>21</v>
      </c>
      <c r="G58" s="14">
        <v>200000</v>
      </c>
      <c r="H58" s="6"/>
      <c r="I58" s="31"/>
    </row>
    <row r="59" ht="18" customHeight="1" spans="1:9">
      <c r="A59" s="6">
        <v>55</v>
      </c>
      <c r="B59" s="13"/>
      <c r="C59" s="10"/>
      <c r="D59" s="10" t="s">
        <v>108</v>
      </c>
      <c r="E59" s="10" t="s">
        <v>110</v>
      </c>
      <c r="F59" s="10" t="s">
        <v>76</v>
      </c>
      <c r="G59" s="14">
        <v>1000000</v>
      </c>
      <c r="H59" s="6"/>
      <c r="I59" s="31"/>
    </row>
    <row r="60" ht="18" customHeight="1" spans="1:9">
      <c r="A60" s="6">
        <v>56</v>
      </c>
      <c r="B60" s="13"/>
      <c r="C60" s="10"/>
      <c r="D60" s="10" t="s">
        <v>108</v>
      </c>
      <c r="E60" s="10" t="s">
        <v>53</v>
      </c>
      <c r="F60" s="10" t="s">
        <v>54</v>
      </c>
      <c r="G60" s="14">
        <v>2000000</v>
      </c>
      <c r="H60" s="6"/>
      <c r="I60" s="31"/>
    </row>
    <row r="61" ht="18" customHeight="1" spans="1:9">
      <c r="A61" s="6">
        <v>57</v>
      </c>
      <c r="B61" s="13"/>
      <c r="C61" s="10"/>
      <c r="D61" s="10" t="s">
        <v>108</v>
      </c>
      <c r="E61" s="10" t="s">
        <v>111</v>
      </c>
      <c r="F61" s="10" t="s">
        <v>21</v>
      </c>
      <c r="G61" s="14">
        <v>100000</v>
      </c>
      <c r="H61" s="6"/>
      <c r="I61" s="31"/>
    </row>
    <row r="62" ht="18" customHeight="1" spans="1:9">
      <c r="A62" s="6">
        <v>58</v>
      </c>
      <c r="B62" s="13"/>
      <c r="C62" s="10"/>
      <c r="D62" s="10" t="s">
        <v>108</v>
      </c>
      <c r="E62" s="10" t="s">
        <v>26</v>
      </c>
      <c r="F62" s="10" t="s">
        <v>21</v>
      </c>
      <c r="G62" s="14">
        <v>6064100</v>
      </c>
      <c r="H62" s="6"/>
      <c r="I62" s="31"/>
    </row>
    <row r="63" ht="18" customHeight="1" spans="1:9">
      <c r="A63" s="6">
        <v>59</v>
      </c>
      <c r="B63" s="13"/>
      <c r="C63" s="10" t="s">
        <v>112</v>
      </c>
      <c r="D63" s="10" t="s">
        <v>113</v>
      </c>
      <c r="E63" s="10" t="s">
        <v>57</v>
      </c>
      <c r="F63" s="10" t="s">
        <v>18</v>
      </c>
      <c r="G63" s="14">
        <v>350000</v>
      </c>
      <c r="H63" s="6"/>
      <c r="I63" s="31"/>
    </row>
    <row r="64" ht="18" customHeight="1" spans="1:9">
      <c r="A64" s="6">
        <v>60</v>
      </c>
      <c r="B64" s="13"/>
      <c r="C64" s="10" t="s">
        <v>114</v>
      </c>
      <c r="D64" s="10" t="s">
        <v>115</v>
      </c>
      <c r="E64" s="10" t="s">
        <v>26</v>
      </c>
      <c r="F64" s="10" t="s">
        <v>21</v>
      </c>
      <c r="G64" s="14">
        <v>200000</v>
      </c>
      <c r="H64" s="6"/>
      <c r="I64" s="31"/>
    </row>
    <row r="65" ht="18" customHeight="1" spans="1:9">
      <c r="A65" s="6">
        <v>61</v>
      </c>
      <c r="B65" s="13"/>
      <c r="C65" s="10" t="s">
        <v>116</v>
      </c>
      <c r="D65" s="10" t="s">
        <v>117</v>
      </c>
      <c r="E65" s="10" t="s">
        <v>26</v>
      </c>
      <c r="F65" s="10" t="s">
        <v>21</v>
      </c>
      <c r="G65" s="14">
        <v>50000</v>
      </c>
      <c r="H65" s="6"/>
      <c r="I65" s="31"/>
    </row>
    <row r="66" ht="33" customHeight="1" spans="1:9">
      <c r="A66" s="6">
        <v>62</v>
      </c>
      <c r="B66" s="13"/>
      <c r="C66" s="10" t="s">
        <v>118</v>
      </c>
      <c r="D66" s="10" t="s">
        <v>119</v>
      </c>
      <c r="E66" s="10" t="s">
        <v>26</v>
      </c>
      <c r="F66" s="10" t="s">
        <v>120</v>
      </c>
      <c r="G66" s="14">
        <v>1416800</v>
      </c>
      <c r="H66" s="6"/>
      <c r="I66" s="31"/>
    </row>
    <row r="67" ht="29" customHeight="1" spans="1:9">
      <c r="A67" s="6">
        <v>63</v>
      </c>
      <c r="B67" s="13"/>
      <c r="C67" s="10"/>
      <c r="D67" s="10" t="s">
        <v>119</v>
      </c>
      <c r="E67" s="10" t="s">
        <v>121</v>
      </c>
      <c r="F67" s="10" t="s">
        <v>120</v>
      </c>
      <c r="G67" s="14">
        <v>5863900</v>
      </c>
      <c r="H67" s="6"/>
      <c r="I67" s="31"/>
    </row>
    <row r="68" ht="32" customHeight="1" spans="1:9">
      <c r="A68" s="6">
        <v>64</v>
      </c>
      <c r="B68" s="13"/>
      <c r="C68" s="10"/>
      <c r="D68" s="10" t="s">
        <v>119</v>
      </c>
      <c r="E68" s="10" t="s">
        <v>48</v>
      </c>
      <c r="F68" s="10" t="s">
        <v>49</v>
      </c>
      <c r="G68" s="14">
        <v>168000</v>
      </c>
      <c r="H68" s="6"/>
      <c r="I68" s="31"/>
    </row>
    <row r="69" ht="16" customHeight="1" spans="1:9">
      <c r="A69" s="6">
        <v>65</v>
      </c>
      <c r="B69" s="18"/>
      <c r="C69" s="10"/>
      <c r="D69" s="10" t="s">
        <v>122</v>
      </c>
      <c r="E69" s="10" t="s">
        <v>121</v>
      </c>
      <c r="F69" s="10" t="s">
        <v>120</v>
      </c>
      <c r="G69" s="14">
        <v>67200</v>
      </c>
      <c r="H69" s="6"/>
      <c r="I69" s="31"/>
    </row>
    <row r="70" ht="33" customHeight="1" spans="1:9">
      <c r="A70" s="6"/>
      <c r="B70" s="18"/>
      <c r="C70" s="10"/>
      <c r="D70" s="10"/>
      <c r="E70" s="10"/>
      <c r="F70" s="10"/>
      <c r="G70" s="14">
        <f>SUM(G34:G69)</f>
        <v>29045000</v>
      </c>
      <c r="H70" s="6"/>
      <c r="I70" s="31"/>
    </row>
    <row r="71" ht="18" customHeight="1" spans="1:9">
      <c r="A71" s="6">
        <v>66</v>
      </c>
      <c r="B71" s="6"/>
      <c r="C71" s="19" t="s">
        <v>123</v>
      </c>
      <c r="D71" s="20"/>
      <c r="E71" s="20"/>
      <c r="F71" s="20"/>
      <c r="G71" s="21">
        <f>G33+G70</f>
        <v>51824319.65</v>
      </c>
      <c r="H71" s="6"/>
      <c r="I71" s="31"/>
    </row>
    <row r="72" ht="21" customHeight="1" spans="3:3">
      <c r="C72" s="22"/>
    </row>
    <row r="73" ht="20" customHeight="1"/>
    <row r="74" ht="20" customHeight="1"/>
    <row r="75" ht="20" customHeight="1"/>
    <row r="76" ht="20" customHeight="1"/>
    <row r="77" ht="20" customHeight="1"/>
    <row r="78" ht="20" customHeight="1"/>
    <row r="79" ht="20" customHeight="1"/>
  </sheetData>
  <mergeCells count="3">
    <mergeCell ref="A1:G1"/>
    <mergeCell ref="B4:B32"/>
    <mergeCell ref="B34:B69"/>
  </mergeCells>
  <dataValidations count="1">
    <dataValidation type="list" allowBlank="1" showErrorMessage="1" sqref="D34 E34 F34 D35 E35 F35 D39 E39 F39 D40 E40 F40 D41 E41 F41 D42 E42 F42 D43 E43 F43 D44 E44 F44 D45 E45 F45 D48 E48 F48 D49 E49 F49 D50 E50 F50 D51 E51 F51 D52 E52 F52 D53 E53 F53 D54 E54 F54 D55 E55 F55 D56 E56 F56 D57 E57 F57 D63 E63 F63 D64 E64 F64 D65 E65 F65 D66 E66 F66 D67 E67 F67 D68 E68 F68 D69 E69 F69 D70 E70 F70 D36:D38 D46:D47 D58:D59 D60:D62 D71:D72 D73:D9977 E36:E38 E46:E47 E58:E59 E60:E62 E71:E72 E73:E9977 F36:F38 F46:F47 F58:F59 F60:F62 F71:F72 F73:F9977">
      <formula1>#REF!</formula1>
    </dataValidation>
  </dataValidations>
  <pageMargins left="0.109722222222222" right="0" top="0.161111111111111" bottom="0.161111111111111" header="0.298611111111111" footer="0.2986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topLeftCell="A13" workbookViewId="0">
      <selection activeCell="H8" sqref="H8"/>
    </sheetView>
  </sheetViews>
  <sheetFormatPr defaultColWidth="9" defaultRowHeight="13.5"/>
  <cols>
    <col min="1" max="1" width="4.5" customWidth="1"/>
    <col min="2" max="2" width="3.13333333333333" customWidth="1"/>
    <col min="3" max="3" width="18.5" style="1" customWidth="1"/>
    <col min="4" max="4" width="22.8833333333333" style="1" customWidth="1"/>
    <col min="5" max="5" width="14.625" style="1" customWidth="1"/>
    <col min="6" max="6" width="19" style="1" customWidth="1"/>
    <col min="7" max="7" width="11.375" style="1" customWidth="1"/>
    <col min="8" max="8" width="9.625" customWidth="1"/>
    <col min="9" max="9" width="10" customWidth="1"/>
    <col min="10" max="10" width="11" customWidth="1"/>
  </cols>
  <sheetData>
    <row r="1" ht="43" customHeight="1" spans="1:10">
      <c r="A1" s="2" t="s">
        <v>0</v>
      </c>
      <c r="B1" s="2"/>
      <c r="C1" s="2"/>
      <c r="D1" s="2"/>
      <c r="E1" s="2"/>
      <c r="F1" s="2"/>
      <c r="G1" s="2"/>
      <c r="H1" s="2"/>
      <c r="I1" s="2"/>
      <c r="J1" s="2"/>
    </row>
    <row r="2" ht="24" customHeight="1" spans="3:10">
      <c r="C2" s="3"/>
      <c r="D2" s="2"/>
      <c r="F2" s="4">
        <v>45352</v>
      </c>
      <c r="G2" s="2"/>
      <c r="H2" s="5"/>
      <c r="I2" s="5"/>
      <c r="J2" s="5"/>
    </row>
    <row r="3" ht="37" customHeight="1" spans="1:10">
      <c r="A3" s="6" t="s">
        <v>1</v>
      </c>
      <c r="B3" s="6"/>
      <c r="C3" s="7" t="s">
        <v>2</v>
      </c>
      <c r="D3" s="7" t="s">
        <v>3</v>
      </c>
      <c r="E3" s="7" t="s">
        <v>4</v>
      </c>
      <c r="F3" s="7" t="s">
        <v>5</v>
      </c>
      <c r="G3" s="8" t="s">
        <v>6</v>
      </c>
      <c r="H3" s="8" t="s">
        <v>7</v>
      </c>
      <c r="I3" s="8" t="s">
        <v>127</v>
      </c>
      <c r="J3" s="23" t="s">
        <v>9</v>
      </c>
    </row>
    <row r="4" ht="18" customHeight="1" spans="1:10">
      <c r="A4" s="6">
        <v>1</v>
      </c>
      <c r="B4" s="9" t="s">
        <v>66</v>
      </c>
      <c r="C4" s="10" t="s">
        <v>67</v>
      </c>
      <c r="D4" s="10" t="s">
        <v>68</v>
      </c>
      <c r="E4" s="10" t="s">
        <v>26</v>
      </c>
      <c r="F4" s="10" t="s">
        <v>21</v>
      </c>
      <c r="G4" s="11">
        <v>300000</v>
      </c>
      <c r="H4" s="12">
        <v>30000</v>
      </c>
      <c r="I4" s="12"/>
      <c r="J4" s="24">
        <f>G4-H4</f>
        <v>270000</v>
      </c>
    </row>
    <row r="5" ht="18" customHeight="1" spans="1:10">
      <c r="A5" s="6">
        <v>2</v>
      </c>
      <c r="B5" s="13"/>
      <c r="C5" s="10" t="s">
        <v>69</v>
      </c>
      <c r="D5" s="10" t="s">
        <v>70</v>
      </c>
      <c r="E5" s="10" t="s">
        <v>26</v>
      </c>
      <c r="F5" s="10" t="s">
        <v>21</v>
      </c>
      <c r="G5" s="11">
        <v>150000</v>
      </c>
      <c r="H5" s="12">
        <v>37503.5</v>
      </c>
      <c r="I5" s="12"/>
      <c r="J5" s="24">
        <f t="shared" ref="J5:J39" si="0">G5-H5</f>
        <v>112496.5</v>
      </c>
    </row>
    <row r="6" ht="37" customHeight="1" spans="1:10">
      <c r="A6" s="6">
        <v>3</v>
      </c>
      <c r="B6" s="13"/>
      <c r="C6" s="10" t="s">
        <v>71</v>
      </c>
      <c r="D6" s="10" t="s">
        <v>56</v>
      </c>
      <c r="E6" s="10" t="s">
        <v>72</v>
      </c>
      <c r="F6" s="10" t="s">
        <v>73</v>
      </c>
      <c r="G6" s="11">
        <v>1000000</v>
      </c>
      <c r="H6" s="12"/>
      <c r="I6" s="12"/>
      <c r="J6" s="24">
        <f t="shared" si="0"/>
        <v>1000000</v>
      </c>
    </row>
    <row r="7" ht="18" customHeight="1" spans="1:10">
      <c r="A7" s="6">
        <v>4</v>
      </c>
      <c r="B7" s="13"/>
      <c r="C7" s="10" t="s">
        <v>74</v>
      </c>
      <c r="D7" s="10" t="s">
        <v>75</v>
      </c>
      <c r="E7" s="10" t="s">
        <v>26</v>
      </c>
      <c r="F7" s="10" t="s">
        <v>76</v>
      </c>
      <c r="G7" s="11">
        <v>25000</v>
      </c>
      <c r="H7" s="12">
        <v>16000</v>
      </c>
      <c r="I7" s="12"/>
      <c r="J7" s="24">
        <f t="shared" si="0"/>
        <v>9000</v>
      </c>
    </row>
    <row r="8" ht="18" customHeight="1" spans="1:10">
      <c r="A8" s="6">
        <v>5</v>
      </c>
      <c r="B8" s="13"/>
      <c r="C8" s="10" t="s">
        <v>77</v>
      </c>
      <c r="D8" s="10" t="s">
        <v>75</v>
      </c>
      <c r="E8" s="10" t="s">
        <v>26</v>
      </c>
      <c r="F8" s="10" t="s">
        <v>21</v>
      </c>
      <c r="G8" s="11">
        <v>100000</v>
      </c>
      <c r="H8" s="12"/>
      <c r="I8" s="12"/>
      <c r="J8" s="24">
        <f t="shared" si="0"/>
        <v>100000</v>
      </c>
    </row>
    <row r="9" ht="18" customHeight="1" spans="1:10">
      <c r="A9" s="6">
        <v>6</v>
      </c>
      <c r="B9" s="13"/>
      <c r="C9" s="10" t="s">
        <v>78</v>
      </c>
      <c r="D9" s="10" t="s">
        <v>70</v>
      </c>
      <c r="E9" s="10" t="s">
        <v>26</v>
      </c>
      <c r="F9" s="10" t="s">
        <v>21</v>
      </c>
      <c r="G9" s="14">
        <v>200000</v>
      </c>
      <c r="H9" s="15"/>
      <c r="I9" s="15"/>
      <c r="J9" s="24">
        <f t="shared" si="0"/>
        <v>200000</v>
      </c>
    </row>
    <row r="10" ht="18" customHeight="1" spans="1:10">
      <c r="A10" s="6">
        <v>7</v>
      </c>
      <c r="B10" s="13"/>
      <c r="C10" s="10" t="s">
        <v>79</v>
      </c>
      <c r="D10" s="10" t="s">
        <v>80</v>
      </c>
      <c r="E10" s="10" t="s">
        <v>26</v>
      </c>
      <c r="F10" s="10" t="s">
        <v>21</v>
      </c>
      <c r="G10" s="14">
        <v>50000</v>
      </c>
      <c r="H10" s="15"/>
      <c r="I10" s="15"/>
      <c r="J10" s="24">
        <f t="shared" si="0"/>
        <v>50000</v>
      </c>
    </row>
    <row r="11" ht="18" customHeight="1" spans="1:10">
      <c r="A11" s="6">
        <v>8</v>
      </c>
      <c r="B11" s="13"/>
      <c r="C11" s="10" t="s">
        <v>81</v>
      </c>
      <c r="D11" s="10" t="s">
        <v>82</v>
      </c>
      <c r="E11" s="10" t="s">
        <v>53</v>
      </c>
      <c r="F11" s="10" t="s">
        <v>54</v>
      </c>
      <c r="G11" s="14">
        <v>100000</v>
      </c>
      <c r="H11" s="15"/>
      <c r="I11" s="15"/>
      <c r="J11" s="24">
        <f t="shared" si="0"/>
        <v>100000</v>
      </c>
    </row>
    <row r="12" ht="18" customHeight="1" spans="1:10">
      <c r="A12" s="6">
        <v>9</v>
      </c>
      <c r="B12" s="13"/>
      <c r="C12" s="10" t="s">
        <v>83</v>
      </c>
      <c r="D12" s="10" t="s">
        <v>84</v>
      </c>
      <c r="E12" s="10" t="s">
        <v>26</v>
      </c>
      <c r="F12" s="10" t="s">
        <v>21</v>
      </c>
      <c r="G12" s="14">
        <v>50000</v>
      </c>
      <c r="H12" s="15"/>
      <c r="I12" s="15"/>
      <c r="J12" s="24">
        <f t="shared" si="0"/>
        <v>50000</v>
      </c>
    </row>
    <row r="13" ht="18" customHeight="1" spans="1:10">
      <c r="A13" s="6">
        <v>10</v>
      </c>
      <c r="B13" s="13"/>
      <c r="C13" s="10" t="s">
        <v>85</v>
      </c>
      <c r="D13" s="10" t="s">
        <v>86</v>
      </c>
      <c r="E13" s="10" t="s">
        <v>17</v>
      </c>
      <c r="F13" s="10" t="s">
        <v>18</v>
      </c>
      <c r="G13" s="14">
        <v>2600000</v>
      </c>
      <c r="H13" s="15">
        <v>100000</v>
      </c>
      <c r="I13" s="15"/>
      <c r="J13" s="24">
        <f t="shared" si="0"/>
        <v>2500000</v>
      </c>
    </row>
    <row r="14" ht="18" customHeight="1" spans="1:10">
      <c r="A14" s="6">
        <v>11</v>
      </c>
      <c r="B14" s="13"/>
      <c r="C14" s="10" t="s">
        <v>87</v>
      </c>
      <c r="D14" s="10"/>
      <c r="E14" s="10" t="s">
        <v>88</v>
      </c>
      <c r="F14" s="10" t="s">
        <v>21</v>
      </c>
      <c r="G14" s="14">
        <v>50000</v>
      </c>
      <c r="H14" s="15">
        <v>45693</v>
      </c>
      <c r="I14" s="15"/>
      <c r="J14" s="24">
        <f t="shared" si="0"/>
        <v>4307</v>
      </c>
    </row>
    <row r="15" ht="18" customHeight="1" spans="1:10">
      <c r="A15" s="6">
        <v>12</v>
      </c>
      <c r="B15" s="13"/>
      <c r="C15" s="7" t="s">
        <v>89</v>
      </c>
      <c r="D15" s="10" t="s">
        <v>90</v>
      </c>
      <c r="E15" s="10" t="s">
        <v>91</v>
      </c>
      <c r="F15" s="10" t="s">
        <v>49</v>
      </c>
      <c r="G15" s="16">
        <v>250000</v>
      </c>
      <c r="H15" s="17"/>
      <c r="I15" s="17"/>
      <c r="J15" s="24">
        <f t="shared" si="0"/>
        <v>250000</v>
      </c>
    </row>
    <row r="16" ht="18" customHeight="1" spans="1:10">
      <c r="A16" s="6">
        <v>13</v>
      </c>
      <c r="B16" s="13"/>
      <c r="C16" s="10" t="s">
        <v>92</v>
      </c>
      <c r="D16" s="10" t="s">
        <v>93</v>
      </c>
      <c r="E16" s="10" t="s">
        <v>94</v>
      </c>
      <c r="F16" s="10" t="s">
        <v>95</v>
      </c>
      <c r="G16" s="14">
        <v>60000</v>
      </c>
      <c r="H16" s="15"/>
      <c r="I16" s="15"/>
      <c r="J16" s="24">
        <f t="shared" si="0"/>
        <v>60000</v>
      </c>
    </row>
    <row r="17" ht="18" customHeight="1" spans="1:10">
      <c r="A17" s="6">
        <v>14</v>
      </c>
      <c r="B17" s="13"/>
      <c r="C17" s="10"/>
      <c r="D17" s="10" t="s">
        <v>93</v>
      </c>
      <c r="E17" s="10" t="s">
        <v>26</v>
      </c>
      <c r="F17" s="10" t="s">
        <v>21</v>
      </c>
      <c r="G17" s="14">
        <v>40000</v>
      </c>
      <c r="H17" s="15"/>
      <c r="I17" s="15"/>
      <c r="J17" s="24">
        <f t="shared" si="0"/>
        <v>40000</v>
      </c>
    </row>
    <row r="18" ht="18" customHeight="1" spans="1:10">
      <c r="A18" s="6">
        <v>15</v>
      </c>
      <c r="B18" s="13"/>
      <c r="C18" s="10" t="s">
        <v>96</v>
      </c>
      <c r="D18" s="10" t="s">
        <v>97</v>
      </c>
      <c r="E18" s="10" t="s">
        <v>26</v>
      </c>
      <c r="F18" s="10" t="s">
        <v>21</v>
      </c>
      <c r="G18" s="14">
        <v>60000</v>
      </c>
      <c r="H18" s="15">
        <v>30646</v>
      </c>
      <c r="I18" s="15"/>
      <c r="J18" s="24">
        <f t="shared" si="0"/>
        <v>29354</v>
      </c>
    </row>
    <row r="19" ht="18" customHeight="1" spans="1:10">
      <c r="A19" s="6">
        <v>16</v>
      </c>
      <c r="B19" s="13"/>
      <c r="C19" s="10"/>
      <c r="D19" s="10" t="s">
        <v>97</v>
      </c>
      <c r="E19" s="10" t="s">
        <v>98</v>
      </c>
      <c r="F19" s="10" t="s">
        <v>21</v>
      </c>
      <c r="G19" s="14">
        <v>80000</v>
      </c>
      <c r="H19" s="15"/>
      <c r="I19" s="15"/>
      <c r="J19" s="24">
        <f t="shared" si="0"/>
        <v>80000</v>
      </c>
    </row>
    <row r="20" ht="18" customHeight="1" spans="1:10">
      <c r="A20" s="6">
        <v>17</v>
      </c>
      <c r="B20" s="13"/>
      <c r="C20" s="10" t="s">
        <v>99</v>
      </c>
      <c r="D20" s="10" t="s">
        <v>100</v>
      </c>
      <c r="E20" s="10" t="s">
        <v>26</v>
      </c>
      <c r="F20" s="10" t="s">
        <v>21</v>
      </c>
      <c r="G20" s="14">
        <v>50000</v>
      </c>
      <c r="H20" s="15"/>
      <c r="I20" s="15"/>
      <c r="J20" s="24">
        <f t="shared" si="0"/>
        <v>50000</v>
      </c>
    </row>
    <row r="21" ht="18" customHeight="1" spans="1:10">
      <c r="A21" s="6">
        <v>18</v>
      </c>
      <c r="B21" s="13"/>
      <c r="C21" s="10" t="s">
        <v>101</v>
      </c>
      <c r="D21" s="10" t="s">
        <v>12</v>
      </c>
      <c r="E21" s="10" t="s">
        <v>17</v>
      </c>
      <c r="F21" s="10" t="s">
        <v>18</v>
      </c>
      <c r="G21" s="14">
        <v>3500000</v>
      </c>
      <c r="H21" s="15">
        <f>1510000+198200</f>
        <v>1708200</v>
      </c>
      <c r="I21" s="15"/>
      <c r="J21" s="24">
        <f t="shared" si="0"/>
        <v>1791800</v>
      </c>
    </row>
    <row r="22" ht="18" customHeight="1" spans="1:10">
      <c r="A22" s="6">
        <v>19</v>
      </c>
      <c r="B22" s="13"/>
      <c r="C22" s="10" t="s">
        <v>102</v>
      </c>
      <c r="D22" s="10" t="s">
        <v>103</v>
      </c>
      <c r="E22" s="10" t="s">
        <v>57</v>
      </c>
      <c r="F22" s="10" t="s">
        <v>18</v>
      </c>
      <c r="G22" s="14">
        <v>700000</v>
      </c>
      <c r="H22" s="15">
        <f>174464.5+109440</f>
        <v>283904.5</v>
      </c>
      <c r="I22" s="15"/>
      <c r="J22" s="24">
        <f t="shared" si="0"/>
        <v>416095.5</v>
      </c>
    </row>
    <row r="23" ht="18" customHeight="1" spans="1:10">
      <c r="A23" s="6">
        <v>20</v>
      </c>
      <c r="B23" s="13"/>
      <c r="C23" s="10"/>
      <c r="D23" s="10" t="s">
        <v>103</v>
      </c>
      <c r="E23" s="10" t="s">
        <v>53</v>
      </c>
      <c r="F23" s="10" t="s">
        <v>54</v>
      </c>
      <c r="G23" s="14">
        <v>300000</v>
      </c>
      <c r="H23" s="15">
        <v>300000</v>
      </c>
      <c r="I23" s="15"/>
      <c r="J23" s="24">
        <f t="shared" si="0"/>
        <v>0</v>
      </c>
    </row>
    <row r="24" ht="39" customHeight="1" spans="1:10">
      <c r="A24" s="6">
        <v>21</v>
      </c>
      <c r="B24" s="13"/>
      <c r="C24" s="10" t="s">
        <v>104</v>
      </c>
      <c r="D24" s="10" t="s">
        <v>56</v>
      </c>
      <c r="E24" s="10" t="s">
        <v>53</v>
      </c>
      <c r="F24" s="10" t="s">
        <v>54</v>
      </c>
      <c r="G24" s="14">
        <v>1200000</v>
      </c>
      <c r="H24" s="15"/>
      <c r="I24" s="15"/>
      <c r="J24" s="24">
        <f t="shared" si="0"/>
        <v>1200000</v>
      </c>
    </row>
    <row r="25" ht="18" customHeight="1" spans="1:10">
      <c r="A25" s="6">
        <v>22</v>
      </c>
      <c r="B25" s="13"/>
      <c r="C25" s="10" t="s">
        <v>105</v>
      </c>
      <c r="D25" s="10" t="s">
        <v>106</v>
      </c>
      <c r="E25" s="10" t="s">
        <v>57</v>
      </c>
      <c r="F25" s="10" t="s">
        <v>18</v>
      </c>
      <c r="G25" s="14">
        <v>500000</v>
      </c>
      <c r="H25" s="15">
        <v>496281</v>
      </c>
      <c r="I25" s="15"/>
      <c r="J25" s="24">
        <f t="shared" si="0"/>
        <v>3719</v>
      </c>
    </row>
    <row r="26" ht="18" customHeight="1" spans="1:10">
      <c r="A26" s="6">
        <v>23</v>
      </c>
      <c r="B26" s="13"/>
      <c r="C26" s="10" t="s">
        <v>107</v>
      </c>
      <c r="D26" s="10" t="s">
        <v>108</v>
      </c>
      <c r="E26" s="10" t="s">
        <v>109</v>
      </c>
      <c r="F26" s="10" t="s">
        <v>21</v>
      </c>
      <c r="G26" s="14">
        <v>150000</v>
      </c>
      <c r="H26" s="15"/>
      <c r="I26" s="15"/>
      <c r="J26" s="24">
        <f t="shared" si="0"/>
        <v>150000</v>
      </c>
    </row>
    <row r="27" ht="18" customHeight="1" spans="1:10">
      <c r="A27" s="6">
        <v>24</v>
      </c>
      <c r="B27" s="13"/>
      <c r="C27" s="10"/>
      <c r="D27" s="10" t="s">
        <v>108</v>
      </c>
      <c r="E27" s="10" t="s">
        <v>110</v>
      </c>
      <c r="F27" s="10" t="s">
        <v>21</v>
      </c>
      <c r="G27" s="14">
        <v>50000</v>
      </c>
      <c r="H27" s="15"/>
      <c r="I27" s="15"/>
      <c r="J27" s="24">
        <f t="shared" si="0"/>
        <v>50000</v>
      </c>
    </row>
    <row r="28" ht="18" customHeight="1" spans="1:10">
      <c r="A28" s="6">
        <v>25</v>
      </c>
      <c r="B28" s="13"/>
      <c r="C28" s="10"/>
      <c r="D28" s="10" t="s">
        <v>108</v>
      </c>
      <c r="E28" s="10" t="s">
        <v>98</v>
      </c>
      <c r="F28" s="10" t="s">
        <v>21</v>
      </c>
      <c r="G28" s="14">
        <v>200000</v>
      </c>
      <c r="H28" s="15"/>
      <c r="I28" s="15"/>
      <c r="J28" s="24">
        <f t="shared" si="0"/>
        <v>200000</v>
      </c>
    </row>
    <row r="29" ht="18" customHeight="1" spans="1:10">
      <c r="A29" s="6">
        <v>26</v>
      </c>
      <c r="B29" s="13"/>
      <c r="C29" s="10"/>
      <c r="D29" s="10" t="s">
        <v>108</v>
      </c>
      <c r="E29" s="10" t="s">
        <v>110</v>
      </c>
      <c r="F29" s="10" t="s">
        <v>76</v>
      </c>
      <c r="G29" s="14">
        <v>1000000</v>
      </c>
      <c r="H29" s="15"/>
      <c r="I29" s="15"/>
      <c r="J29" s="24">
        <f t="shared" si="0"/>
        <v>1000000</v>
      </c>
    </row>
    <row r="30" ht="18" customHeight="1" spans="1:10">
      <c r="A30" s="6">
        <v>27</v>
      </c>
      <c r="B30" s="13"/>
      <c r="C30" s="10"/>
      <c r="D30" s="10" t="s">
        <v>108</v>
      </c>
      <c r="E30" s="10" t="s">
        <v>53</v>
      </c>
      <c r="F30" s="10" t="s">
        <v>54</v>
      </c>
      <c r="G30" s="14">
        <v>2000000</v>
      </c>
      <c r="H30" s="15">
        <v>200000</v>
      </c>
      <c r="I30" s="15"/>
      <c r="J30" s="24">
        <f t="shared" si="0"/>
        <v>1800000</v>
      </c>
    </row>
    <row r="31" ht="18" customHeight="1" spans="1:10">
      <c r="A31" s="6">
        <v>28</v>
      </c>
      <c r="B31" s="13"/>
      <c r="C31" s="10"/>
      <c r="D31" s="10" t="s">
        <v>108</v>
      </c>
      <c r="E31" s="10" t="s">
        <v>111</v>
      </c>
      <c r="F31" s="10" t="s">
        <v>21</v>
      </c>
      <c r="G31" s="14">
        <v>100000</v>
      </c>
      <c r="H31" s="15"/>
      <c r="I31" s="15"/>
      <c r="J31" s="24">
        <f t="shared" si="0"/>
        <v>100000</v>
      </c>
    </row>
    <row r="32" ht="18" customHeight="1" spans="1:10">
      <c r="A32" s="6">
        <v>29</v>
      </c>
      <c r="B32" s="13"/>
      <c r="C32" s="10"/>
      <c r="D32" s="10" t="s">
        <v>108</v>
      </c>
      <c r="E32" s="10" t="s">
        <v>26</v>
      </c>
      <c r="F32" s="10" t="s">
        <v>21</v>
      </c>
      <c r="G32" s="14">
        <v>6064100</v>
      </c>
      <c r="H32" s="15">
        <f>2434150+421360</f>
        <v>2855510</v>
      </c>
      <c r="I32" s="15"/>
      <c r="J32" s="24">
        <f t="shared" si="0"/>
        <v>3208590</v>
      </c>
    </row>
    <row r="33" ht="18" customHeight="1" spans="1:10">
      <c r="A33" s="6">
        <v>30</v>
      </c>
      <c r="B33" s="13"/>
      <c r="C33" s="10" t="s">
        <v>112</v>
      </c>
      <c r="D33" s="10" t="s">
        <v>113</v>
      </c>
      <c r="E33" s="10" t="s">
        <v>57</v>
      </c>
      <c r="F33" s="10" t="s">
        <v>18</v>
      </c>
      <c r="G33" s="14">
        <v>350000</v>
      </c>
      <c r="H33" s="15">
        <v>350000</v>
      </c>
      <c r="I33" s="15"/>
      <c r="J33" s="24">
        <f t="shared" si="0"/>
        <v>0</v>
      </c>
    </row>
    <row r="34" ht="18" customHeight="1" spans="1:10">
      <c r="A34" s="6">
        <v>31</v>
      </c>
      <c r="B34" s="13"/>
      <c r="C34" s="10" t="s">
        <v>114</v>
      </c>
      <c r="D34" s="10" t="s">
        <v>115</v>
      </c>
      <c r="E34" s="10" t="s">
        <v>26</v>
      </c>
      <c r="F34" s="10" t="s">
        <v>21</v>
      </c>
      <c r="G34" s="14">
        <v>200000</v>
      </c>
      <c r="H34" s="15"/>
      <c r="I34" s="15"/>
      <c r="J34" s="24">
        <f t="shared" si="0"/>
        <v>200000</v>
      </c>
    </row>
    <row r="35" ht="18" customHeight="1" spans="1:10">
      <c r="A35" s="6">
        <v>32</v>
      </c>
      <c r="B35" s="13"/>
      <c r="C35" s="10" t="s">
        <v>116</v>
      </c>
      <c r="D35" s="10" t="s">
        <v>117</v>
      </c>
      <c r="E35" s="10" t="s">
        <v>26</v>
      </c>
      <c r="F35" s="10" t="s">
        <v>21</v>
      </c>
      <c r="G35" s="14">
        <v>50000</v>
      </c>
      <c r="H35" s="15">
        <v>17000</v>
      </c>
      <c r="I35" s="15"/>
      <c r="J35" s="24">
        <f t="shared" si="0"/>
        <v>33000</v>
      </c>
    </row>
    <row r="36" ht="33" customHeight="1" spans="1:10">
      <c r="A36" s="6">
        <v>33</v>
      </c>
      <c r="B36" s="13"/>
      <c r="C36" s="10" t="s">
        <v>118</v>
      </c>
      <c r="D36" s="10" t="s">
        <v>119</v>
      </c>
      <c r="E36" s="10" t="s">
        <v>26</v>
      </c>
      <c r="F36" s="10" t="s">
        <v>120</v>
      </c>
      <c r="G36" s="14">
        <v>1416800</v>
      </c>
      <c r="H36" s="15">
        <v>352700</v>
      </c>
      <c r="I36" s="15"/>
      <c r="J36" s="24">
        <f t="shared" si="0"/>
        <v>1064100</v>
      </c>
    </row>
    <row r="37" ht="29" customHeight="1" spans="1:10">
      <c r="A37" s="6">
        <v>34</v>
      </c>
      <c r="B37" s="13"/>
      <c r="C37" s="10"/>
      <c r="D37" s="10" t="s">
        <v>119</v>
      </c>
      <c r="E37" s="10" t="s">
        <v>121</v>
      </c>
      <c r="F37" s="10" t="s">
        <v>120</v>
      </c>
      <c r="G37" s="14">
        <v>5863900</v>
      </c>
      <c r="H37" s="15">
        <v>1465965</v>
      </c>
      <c r="I37" s="15"/>
      <c r="J37" s="24">
        <f t="shared" si="0"/>
        <v>4397935</v>
      </c>
    </row>
    <row r="38" ht="32" customHeight="1" spans="1:10">
      <c r="A38" s="6">
        <v>35</v>
      </c>
      <c r="B38" s="13"/>
      <c r="C38" s="10"/>
      <c r="D38" s="10" t="s">
        <v>119</v>
      </c>
      <c r="E38" s="10" t="s">
        <v>48</v>
      </c>
      <c r="F38" s="10" t="s">
        <v>49</v>
      </c>
      <c r="G38" s="14">
        <v>168000</v>
      </c>
      <c r="H38" s="15">
        <v>42000</v>
      </c>
      <c r="I38" s="15"/>
      <c r="J38" s="24">
        <f t="shared" si="0"/>
        <v>126000</v>
      </c>
    </row>
    <row r="39" ht="16" customHeight="1" spans="1:10">
      <c r="A39" s="6">
        <v>36</v>
      </c>
      <c r="B39" s="18"/>
      <c r="C39" s="10"/>
      <c r="D39" s="10" t="s">
        <v>122</v>
      </c>
      <c r="E39" s="10" t="s">
        <v>121</v>
      </c>
      <c r="F39" s="10" t="s">
        <v>120</v>
      </c>
      <c r="G39" s="14">
        <v>67200</v>
      </c>
      <c r="H39" s="15">
        <v>16800</v>
      </c>
      <c r="I39" s="15"/>
      <c r="J39" s="24">
        <f t="shared" si="0"/>
        <v>50400</v>
      </c>
    </row>
    <row r="40" ht="18" customHeight="1" spans="1:10">
      <c r="A40" s="6">
        <v>37</v>
      </c>
      <c r="B40" s="6"/>
      <c r="C40" s="19" t="s">
        <v>123</v>
      </c>
      <c r="D40" s="20"/>
      <c r="E40" s="20"/>
      <c r="F40" s="20"/>
      <c r="G40" s="21">
        <f>SUM(G4:G39)</f>
        <v>29045000</v>
      </c>
      <c r="H40" s="21">
        <f>SUM(H4:H39)</f>
        <v>8348203</v>
      </c>
      <c r="I40" s="21"/>
      <c r="J40" s="25">
        <f>SUM(J4:J39)</f>
        <v>20696797</v>
      </c>
    </row>
    <row r="41" ht="21" customHeight="1" spans="3:3">
      <c r="C41" s="22"/>
    </row>
    <row r="42" ht="20" customHeight="1"/>
    <row r="43" ht="20" customHeight="1"/>
    <row r="44" ht="20" customHeight="1"/>
    <row r="45" ht="20" customHeight="1"/>
    <row r="46" ht="20" customHeight="1"/>
    <row r="47" ht="20" customHeight="1"/>
    <row r="48" ht="20" customHeight="1"/>
  </sheetData>
  <mergeCells count="2">
    <mergeCell ref="A1:J1"/>
    <mergeCell ref="B4:B39"/>
  </mergeCells>
  <dataValidations count="1">
    <dataValidation type="list" allowBlank="1" showErrorMessage="1" sqref="D4 E4 F4 D5 E5 F5 D9 E9 F9 D10 E10 F10 D11 E11 F11 D12 E12 F12 D13 E13 F13 D14 E14 F14 D15 E15 F15 D18 E18 F18 D19 E19 F19 D20 E20 F20 D21 E21 F21 D22 E22 F22 D23 E23 F23 D24 E24 F24 D25 E25 F25 D26 E26 F26 D27 E27 F27 D33 E33 F33 D34 E34 F34 D35 E35 F35 D36 E36 F36 D37 E37 F37 D38 E38 F38 D39 E39 F39 D6:D8 D16:D17 D28:D29 D30:D32 D40:D41 D42:D9946 E6:E8 E16:E17 E28:E29 E30:E32 E40:E41 E42:E9946 F6:F8 F16:F17 F28:F29 F30:F32 F40:F41 F42:F9946">
      <formula1>#REF!</formula1>
    </dataValidation>
  </dataValidations>
  <pageMargins left="0.109722222222222" right="0" top="0.161111111111111" bottom="0.161111111111111"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按经济分类编制预算 (3)</vt:lpstr>
      <vt:lpstr>上年结转</vt:lpstr>
      <vt:lpstr>按经济分类编制预算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2023-02-07T00:38:00Z</dcterms:created>
  <dcterms:modified xsi:type="dcterms:W3CDTF">2024-03-29T05:36:23Z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42FA638DEF0343E1A952543FB085AC69_13</vt:lpwstr>
  </property>
  <property fmtid="{D5CDD505-2E9C-101B-9397-08002B2CF9AE}" pid="3" name="KSOProductBuildVer">
    <vt:lpwstr>2052-12.1.0.16388</vt:lpwstr>
  </property>
</Properties>
</file>